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H:\Hasičárna 26\Rozpočet\"/>
    </mc:Choice>
  </mc:AlternateContent>
  <bookViews>
    <workbookView xWindow="0" yWindow="0" windowWidth="0" windowHeight="0"/>
  </bookViews>
  <sheets>
    <sheet name="Rekapitulace stavby" sheetId="1" r:id="rId1"/>
    <sheet name="01 - Stavební část " sheetId="2" r:id="rId2"/>
    <sheet name="02 - Zdravotechnika" sheetId="3" r:id="rId3"/>
    <sheet name="03 - Elektroinstalace " sheetId="4" r:id="rId4"/>
    <sheet name="04 - Vedlejší rozpočtové ..." sheetId="5" r:id="rId5"/>
    <sheet name="05 - Zateplení objektu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'01 - Stavební část '!$C$137:$K$1245</definedName>
    <definedName name="_xlnm.Print_Area" localSheetId="1">'01 - Stavební část '!$C$4:$J$76,'01 - Stavební část '!$C$82:$J$119,'01 - Stavební část '!$C$125:$K$1245</definedName>
    <definedName name="_xlnm.Print_Titles" localSheetId="1">'01 - Stavební část '!$137:$137</definedName>
    <definedName name="_xlnm._FilterDatabase" localSheetId="2" hidden="1">'02 - Zdravotechnika'!$C$136:$K$369</definedName>
    <definedName name="_xlnm.Print_Area" localSheetId="2">'02 - Zdravotechnika'!$C$4:$J$76,'02 - Zdravotechnika'!$C$82:$J$118,'02 - Zdravotechnika'!$C$124:$K$369</definedName>
    <definedName name="_xlnm.Print_Titles" localSheetId="2">'02 - Zdravotechnika'!$136:$136</definedName>
    <definedName name="_xlnm._FilterDatabase" localSheetId="3" hidden="1">'03 - Elektroinstalace '!$C$127:$K$303</definedName>
    <definedName name="_xlnm.Print_Area" localSheetId="3">'03 - Elektroinstalace '!$C$4:$J$76,'03 - Elektroinstalace '!$C$82:$J$109,'03 - Elektroinstalace '!$C$115:$K$303</definedName>
    <definedName name="_xlnm.Print_Titles" localSheetId="3">'03 - Elektroinstalace '!$127:$127</definedName>
    <definedName name="_xlnm._FilterDatabase" localSheetId="4" hidden="1">'04 - Vedlejší rozpočtové ...'!$C$119:$K$142</definedName>
    <definedName name="_xlnm.Print_Area" localSheetId="4">'04 - Vedlejší rozpočtové ...'!$C$4:$J$76,'04 - Vedlejší rozpočtové ...'!$C$82:$J$101,'04 - Vedlejší rozpočtové ...'!$C$107:$K$142</definedName>
    <definedName name="_xlnm.Print_Titles" localSheetId="4">'04 - Vedlejší rozpočtové ...'!$119:$119</definedName>
    <definedName name="_xlnm._FilterDatabase" localSheetId="5" hidden="1">'05 - Zateplení objektu'!$C$125:$K$308</definedName>
    <definedName name="_xlnm.Print_Area" localSheetId="5">'05 - Zateplení objektu'!$C$4:$J$76,'05 - Zateplení objektu'!$C$82:$J$107,'05 - Zateplení objektu'!$C$113:$K$308</definedName>
    <definedName name="_xlnm.Print_Titles" localSheetId="5">'05 - Zateplení objektu'!$125:$125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307"/>
  <c r="BH307"/>
  <c r="BG307"/>
  <c r="BF307"/>
  <c r="T307"/>
  <c r="R307"/>
  <c r="P307"/>
  <c r="BI306"/>
  <c r="BH306"/>
  <c r="BG306"/>
  <c r="BF306"/>
  <c r="T306"/>
  <c r="R306"/>
  <c r="P306"/>
  <c r="BI304"/>
  <c r="BH304"/>
  <c r="BG304"/>
  <c r="BF304"/>
  <c r="T304"/>
  <c r="R304"/>
  <c r="P304"/>
  <c r="BI303"/>
  <c r="BH303"/>
  <c r="BG303"/>
  <c r="BF303"/>
  <c r="T303"/>
  <c r="R303"/>
  <c r="P303"/>
  <c r="BI301"/>
  <c r="BH301"/>
  <c r="BG301"/>
  <c r="BF301"/>
  <c r="T301"/>
  <c r="R301"/>
  <c r="P301"/>
  <c r="BI298"/>
  <c r="BH298"/>
  <c r="BG298"/>
  <c r="BF298"/>
  <c r="T298"/>
  <c r="R298"/>
  <c r="P298"/>
  <c r="BI297"/>
  <c r="BH297"/>
  <c r="BG297"/>
  <c r="BF297"/>
  <c r="T297"/>
  <c r="R297"/>
  <c r="P297"/>
  <c r="BI290"/>
  <c r="BH290"/>
  <c r="BG290"/>
  <c r="BF290"/>
  <c r="T290"/>
  <c r="R290"/>
  <c r="P290"/>
  <c r="BI289"/>
  <c r="BH289"/>
  <c r="BG289"/>
  <c r="BF289"/>
  <c r="T289"/>
  <c r="R289"/>
  <c r="P289"/>
  <c r="BI287"/>
  <c r="BH287"/>
  <c r="BG287"/>
  <c r="BF287"/>
  <c r="T287"/>
  <c r="R287"/>
  <c r="P287"/>
  <c r="BI283"/>
  <c r="BH283"/>
  <c r="BG283"/>
  <c r="BF283"/>
  <c r="T283"/>
  <c r="R283"/>
  <c r="P283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3"/>
  <c r="BH263"/>
  <c r="BG263"/>
  <c r="BF263"/>
  <c r="T263"/>
  <c r="R263"/>
  <c r="P263"/>
  <c r="BI260"/>
  <c r="BH260"/>
  <c r="BG260"/>
  <c r="BF260"/>
  <c r="T260"/>
  <c r="R260"/>
  <c r="P260"/>
  <c r="BI254"/>
  <c r="BH254"/>
  <c r="BG254"/>
  <c r="BF254"/>
  <c r="T254"/>
  <c r="R254"/>
  <c r="P254"/>
  <c r="BI248"/>
  <c r="BH248"/>
  <c r="BG248"/>
  <c r="BF248"/>
  <c r="T248"/>
  <c r="R248"/>
  <c r="P248"/>
  <c r="BI239"/>
  <c r="BH239"/>
  <c r="BG239"/>
  <c r="BF239"/>
  <c r="T239"/>
  <c r="R239"/>
  <c r="P239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R221"/>
  <c r="P221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T203"/>
  <c r="R204"/>
  <c r="R203"/>
  <c r="P204"/>
  <c r="P203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88"/>
  <c r="BH188"/>
  <c r="BG188"/>
  <c r="BF188"/>
  <c r="T188"/>
  <c r="R188"/>
  <c r="P188"/>
  <c r="BI183"/>
  <c r="BH183"/>
  <c r="BG183"/>
  <c r="BF183"/>
  <c r="T183"/>
  <c r="R183"/>
  <c r="P183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59"/>
  <c r="BH159"/>
  <c r="BG159"/>
  <c r="BF159"/>
  <c r="T159"/>
  <c r="R159"/>
  <c r="P159"/>
  <c r="BI157"/>
  <c r="BH157"/>
  <c r="BG157"/>
  <c r="BF157"/>
  <c r="T157"/>
  <c r="R157"/>
  <c r="P157"/>
  <c r="BI153"/>
  <c r="BH153"/>
  <c r="BG153"/>
  <c r="BF153"/>
  <c r="T153"/>
  <c r="R153"/>
  <c r="P153"/>
  <c r="BI145"/>
  <c r="BH145"/>
  <c r="BG145"/>
  <c r="BF145"/>
  <c r="T145"/>
  <c r="R145"/>
  <c r="P145"/>
  <c r="BI129"/>
  <c r="BH129"/>
  <c r="BG129"/>
  <c r="BF129"/>
  <c r="T129"/>
  <c r="R129"/>
  <c r="P129"/>
  <c r="F122"/>
  <c r="F120"/>
  <c r="E118"/>
  <c r="F91"/>
  <c r="F89"/>
  <c r="E87"/>
  <c r="J24"/>
  <c r="E24"/>
  <c r="J92"/>
  <c r="J23"/>
  <c r="J21"/>
  <c r="E21"/>
  <c r="J91"/>
  <c r="J20"/>
  <c r="J18"/>
  <c r="E18"/>
  <c r="F92"/>
  <c r="J17"/>
  <c r="J12"/>
  <c r="J89"/>
  <c r="E7"/>
  <c r="E85"/>
  <c i="5" r="J37"/>
  <c r="J36"/>
  <c i="1" r="AY98"/>
  <c i="5" r="J35"/>
  <c i="1" r="AX98"/>
  <c i="5"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T122"/>
  <c r="R123"/>
  <c r="R122"/>
  <c r="P123"/>
  <c r="P122"/>
  <c r="F116"/>
  <c r="F114"/>
  <c r="E112"/>
  <c r="F91"/>
  <c r="F89"/>
  <c r="E87"/>
  <c r="J24"/>
  <c r="E24"/>
  <c r="J92"/>
  <c r="J23"/>
  <c r="J21"/>
  <c r="E21"/>
  <c r="J116"/>
  <c r="J20"/>
  <c r="J18"/>
  <c r="E18"/>
  <c r="F117"/>
  <c r="J17"/>
  <c r="J12"/>
  <c r="J114"/>
  <c r="E7"/>
  <c r="E85"/>
  <c i="4" r="J37"/>
  <c r="J36"/>
  <c i="1" r="AY97"/>
  <c i="4" r="J35"/>
  <c i="1" r="AX97"/>
  <c i="4" r="BI302"/>
  <c r="BH302"/>
  <c r="BG302"/>
  <c r="BF302"/>
  <c r="T302"/>
  <c r="T301"/>
  <c r="T300"/>
  <c r="R302"/>
  <c r="R301"/>
  <c r="R300"/>
  <c r="P302"/>
  <c r="P301"/>
  <c r="P300"/>
  <c r="BI298"/>
  <c r="BH298"/>
  <c r="BG298"/>
  <c r="BF298"/>
  <c r="T298"/>
  <c r="T297"/>
  <c r="R298"/>
  <c r="R297"/>
  <c r="P298"/>
  <c r="P297"/>
  <c r="BI296"/>
  <c r="BH296"/>
  <c r="BG296"/>
  <c r="BF296"/>
  <c r="T296"/>
  <c r="R296"/>
  <c r="P296"/>
  <c r="BI294"/>
  <c r="BH294"/>
  <c r="BG294"/>
  <c r="BF294"/>
  <c r="T294"/>
  <c r="R294"/>
  <c r="P294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7"/>
  <c r="BH277"/>
  <c r="BG277"/>
  <c r="BF277"/>
  <c r="T277"/>
  <c r="R277"/>
  <c r="P277"/>
  <c r="BI275"/>
  <c r="BH275"/>
  <c r="BG275"/>
  <c r="BF275"/>
  <c r="T275"/>
  <c r="R275"/>
  <c r="P275"/>
  <c r="BI274"/>
  <c r="BH274"/>
  <c r="BG274"/>
  <c r="BF274"/>
  <c r="T274"/>
  <c r="R274"/>
  <c r="P274"/>
  <c r="BI272"/>
  <c r="BH272"/>
  <c r="BG272"/>
  <c r="BF272"/>
  <c r="T272"/>
  <c r="R272"/>
  <c r="P272"/>
  <c r="BI271"/>
  <c r="BH271"/>
  <c r="BG271"/>
  <c r="BF271"/>
  <c r="T271"/>
  <c r="R271"/>
  <c r="P271"/>
  <c r="BI269"/>
  <c r="BH269"/>
  <c r="BG269"/>
  <c r="BF269"/>
  <c r="T269"/>
  <c r="R269"/>
  <c r="P269"/>
  <c r="BI268"/>
  <c r="BH268"/>
  <c r="BG268"/>
  <c r="BF268"/>
  <c r="T268"/>
  <c r="R268"/>
  <c r="P268"/>
  <c r="BI266"/>
  <c r="BH266"/>
  <c r="BG266"/>
  <c r="BF266"/>
  <c r="T266"/>
  <c r="R266"/>
  <c r="P266"/>
  <c r="BI265"/>
  <c r="BH265"/>
  <c r="BG265"/>
  <c r="BF265"/>
  <c r="T265"/>
  <c r="R265"/>
  <c r="P265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59"/>
  <c r="BH259"/>
  <c r="BG259"/>
  <c r="BF259"/>
  <c r="T259"/>
  <c r="R259"/>
  <c r="P259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58"/>
  <c r="BH158"/>
  <c r="BG158"/>
  <c r="BF158"/>
  <c r="T158"/>
  <c r="R158"/>
  <c r="P158"/>
  <c r="BI157"/>
  <c r="BH157"/>
  <c r="BG157"/>
  <c r="BF157"/>
  <c r="T157"/>
  <c r="R157"/>
  <c r="P157"/>
  <c r="BI154"/>
  <c r="BH154"/>
  <c r="BG154"/>
  <c r="BF154"/>
  <c r="T154"/>
  <c r="T153"/>
  <c r="R154"/>
  <c r="R153"/>
  <c r="P154"/>
  <c r="P153"/>
  <c r="BI150"/>
  <c r="BH150"/>
  <c r="BG150"/>
  <c r="BF150"/>
  <c r="T150"/>
  <c r="T149"/>
  <c r="R150"/>
  <c r="R149"/>
  <c r="P150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1"/>
  <c r="BH131"/>
  <c r="BG131"/>
  <c r="BF131"/>
  <c r="T131"/>
  <c r="T130"/>
  <c r="R131"/>
  <c r="R130"/>
  <c r="P131"/>
  <c r="P130"/>
  <c r="F124"/>
  <c r="F122"/>
  <c r="E120"/>
  <c r="F91"/>
  <c r="F89"/>
  <c r="E87"/>
  <c r="J24"/>
  <c r="E24"/>
  <c r="J125"/>
  <c r="J23"/>
  <c r="J21"/>
  <c r="E21"/>
  <c r="J91"/>
  <c r="J20"/>
  <c r="J18"/>
  <c r="E18"/>
  <c r="F92"/>
  <c r="J17"/>
  <c r="J12"/>
  <c r="J89"/>
  <c r="E7"/>
  <c r="E118"/>
  <c i="3" r="J37"/>
  <c r="J36"/>
  <c i="1" r="AY96"/>
  <c i="3" r="J35"/>
  <c i="1" r="AX96"/>
  <c i="3" r="BI368"/>
  <c r="BH368"/>
  <c r="BG368"/>
  <c r="BF368"/>
  <c r="T368"/>
  <c r="T367"/>
  <c r="T366"/>
  <c r="R368"/>
  <c r="R367"/>
  <c r="R366"/>
  <c r="P368"/>
  <c r="P367"/>
  <c r="P366"/>
  <c r="BI364"/>
  <c r="BH364"/>
  <c r="BG364"/>
  <c r="BF364"/>
  <c r="T364"/>
  <c r="T363"/>
  <c r="R364"/>
  <c r="R363"/>
  <c r="P364"/>
  <c r="P363"/>
  <c r="BI361"/>
  <c r="BH361"/>
  <c r="BG361"/>
  <c r="BF361"/>
  <c r="T361"/>
  <c r="R361"/>
  <c r="P361"/>
  <c r="BI359"/>
  <c r="BH359"/>
  <c r="BG359"/>
  <c r="BF359"/>
  <c r="T359"/>
  <c r="R359"/>
  <c r="P359"/>
  <c r="BI358"/>
  <c r="BH358"/>
  <c r="BG358"/>
  <c r="BF358"/>
  <c r="T358"/>
  <c r="R358"/>
  <c r="P358"/>
  <c r="BI356"/>
  <c r="BH356"/>
  <c r="BG356"/>
  <c r="BF356"/>
  <c r="T356"/>
  <c r="R356"/>
  <c r="P356"/>
  <c r="BI355"/>
  <c r="BH355"/>
  <c r="BG355"/>
  <c r="BF355"/>
  <c r="T355"/>
  <c r="R355"/>
  <c r="P355"/>
  <c r="BI353"/>
  <c r="BH353"/>
  <c r="BG353"/>
  <c r="BF353"/>
  <c r="T353"/>
  <c r="R353"/>
  <c r="P353"/>
  <c r="BI352"/>
  <c r="BH352"/>
  <c r="BG352"/>
  <c r="BF352"/>
  <c r="T352"/>
  <c r="R352"/>
  <c r="P352"/>
  <c r="BI350"/>
  <c r="BH350"/>
  <c r="BG350"/>
  <c r="BF350"/>
  <c r="T350"/>
  <c r="R350"/>
  <c r="P350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3"/>
  <c r="BH323"/>
  <c r="BG323"/>
  <c r="BF323"/>
  <c r="T323"/>
  <c r="R323"/>
  <c r="P323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0"/>
  <c r="BH310"/>
  <c r="BG310"/>
  <c r="BF310"/>
  <c r="T310"/>
  <c r="R310"/>
  <c r="P310"/>
  <c r="BI308"/>
  <c r="BH308"/>
  <c r="BG308"/>
  <c r="BF308"/>
  <c r="T308"/>
  <c r="R308"/>
  <c r="P308"/>
  <c r="BI305"/>
  <c r="BH305"/>
  <c r="BG305"/>
  <c r="BF305"/>
  <c r="T305"/>
  <c r="R305"/>
  <c r="P305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1"/>
  <c r="BH261"/>
  <c r="BG261"/>
  <c r="BF261"/>
  <c r="T261"/>
  <c r="R261"/>
  <c r="P261"/>
  <c r="BI259"/>
  <c r="BH259"/>
  <c r="BG259"/>
  <c r="BF259"/>
  <c r="T259"/>
  <c r="R259"/>
  <c r="P259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6"/>
  <c r="BH196"/>
  <c r="BG196"/>
  <c r="BF196"/>
  <c r="T196"/>
  <c r="T195"/>
  <c r="R196"/>
  <c r="R195"/>
  <c r="P196"/>
  <c r="P195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6"/>
  <c r="BH166"/>
  <c r="BG166"/>
  <c r="BF166"/>
  <c r="T166"/>
  <c r="R166"/>
  <c r="P166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0"/>
  <c r="BH140"/>
  <c r="BG140"/>
  <c r="BF140"/>
  <c r="T140"/>
  <c r="R140"/>
  <c r="P140"/>
  <c r="F133"/>
  <c r="F131"/>
  <c r="E129"/>
  <c r="F91"/>
  <c r="F89"/>
  <c r="E87"/>
  <c r="J24"/>
  <c r="E24"/>
  <c r="J92"/>
  <c r="J23"/>
  <c r="J21"/>
  <c r="E21"/>
  <c r="J91"/>
  <c r="J20"/>
  <c r="J18"/>
  <c r="E18"/>
  <c r="F92"/>
  <c r="J17"/>
  <c r="J12"/>
  <c r="J131"/>
  <c r="E7"/>
  <c r="E85"/>
  <c i="2" r="J37"/>
  <c r="J36"/>
  <c i="1" r="AY95"/>
  <c i="2" r="J35"/>
  <c i="1" r="AX95"/>
  <c i="2" r="BI1244"/>
  <c r="BH1244"/>
  <c r="BG1244"/>
  <c r="BF1244"/>
  <c r="T1244"/>
  <c r="R1244"/>
  <c r="P1244"/>
  <c r="BI1242"/>
  <c r="BH1242"/>
  <c r="BG1242"/>
  <c r="BF1242"/>
  <c r="T1242"/>
  <c r="R1242"/>
  <c r="P1242"/>
  <c r="BI1234"/>
  <c r="BH1234"/>
  <c r="BG1234"/>
  <c r="BF1234"/>
  <c r="T1234"/>
  <c r="R1234"/>
  <c r="P1234"/>
  <c r="BI1231"/>
  <c r="BH1231"/>
  <c r="BG1231"/>
  <c r="BF1231"/>
  <c r="T1231"/>
  <c r="R1231"/>
  <c r="P1231"/>
  <c r="BI1229"/>
  <c r="BH1229"/>
  <c r="BG1229"/>
  <c r="BF1229"/>
  <c r="T1229"/>
  <c r="R1229"/>
  <c r="P1229"/>
  <c r="BI1220"/>
  <c r="BH1220"/>
  <c r="BG1220"/>
  <c r="BF1220"/>
  <c r="T1220"/>
  <c r="R1220"/>
  <c r="P1220"/>
  <c r="BI1218"/>
  <c r="BH1218"/>
  <c r="BG1218"/>
  <c r="BF1218"/>
  <c r="T1218"/>
  <c r="R1218"/>
  <c r="P1218"/>
  <c r="BI1216"/>
  <c r="BH1216"/>
  <c r="BG1216"/>
  <c r="BF1216"/>
  <c r="T1216"/>
  <c r="R1216"/>
  <c r="P1216"/>
  <c r="BI1214"/>
  <c r="BH1214"/>
  <c r="BG1214"/>
  <c r="BF1214"/>
  <c r="T1214"/>
  <c r="R1214"/>
  <c r="P1214"/>
  <c r="BI1212"/>
  <c r="BH1212"/>
  <c r="BG1212"/>
  <c r="BF1212"/>
  <c r="T1212"/>
  <c r="R1212"/>
  <c r="P1212"/>
  <c r="BI1210"/>
  <c r="BH1210"/>
  <c r="BG1210"/>
  <c r="BF1210"/>
  <c r="T1210"/>
  <c r="R1210"/>
  <c r="P1210"/>
  <c r="BI1207"/>
  <c r="BH1207"/>
  <c r="BG1207"/>
  <c r="BF1207"/>
  <c r="T1207"/>
  <c r="R1207"/>
  <c r="P1207"/>
  <c r="BI1204"/>
  <c r="BH1204"/>
  <c r="BG1204"/>
  <c r="BF1204"/>
  <c r="T1204"/>
  <c r="R1204"/>
  <c r="P1204"/>
  <c r="BI1202"/>
  <c r="BH1202"/>
  <c r="BG1202"/>
  <c r="BF1202"/>
  <c r="T1202"/>
  <c r="R1202"/>
  <c r="P1202"/>
  <c r="BI1190"/>
  <c r="BH1190"/>
  <c r="BG1190"/>
  <c r="BF1190"/>
  <c r="T1190"/>
  <c r="R1190"/>
  <c r="P1190"/>
  <c r="BI1186"/>
  <c r="BH1186"/>
  <c r="BG1186"/>
  <c r="BF1186"/>
  <c r="T1186"/>
  <c r="R1186"/>
  <c r="P1186"/>
  <c r="BI1183"/>
  <c r="BH1183"/>
  <c r="BG1183"/>
  <c r="BF1183"/>
  <c r="T1183"/>
  <c r="R1183"/>
  <c r="P1183"/>
  <c r="BI1181"/>
  <c r="BH1181"/>
  <c r="BG1181"/>
  <c r="BF1181"/>
  <c r="T1181"/>
  <c r="R1181"/>
  <c r="P1181"/>
  <c r="BI1179"/>
  <c r="BH1179"/>
  <c r="BG1179"/>
  <c r="BF1179"/>
  <c r="T1179"/>
  <c r="R1179"/>
  <c r="P1179"/>
  <c r="BI1175"/>
  <c r="BH1175"/>
  <c r="BG1175"/>
  <c r="BF1175"/>
  <c r="T1175"/>
  <c r="R1175"/>
  <c r="P1175"/>
  <c r="BI1168"/>
  <c r="BH1168"/>
  <c r="BG1168"/>
  <c r="BF1168"/>
  <c r="T1168"/>
  <c r="R1168"/>
  <c r="P1168"/>
  <c r="BI1166"/>
  <c r="BH1166"/>
  <c r="BG1166"/>
  <c r="BF1166"/>
  <c r="T1166"/>
  <c r="R1166"/>
  <c r="P1166"/>
  <c r="BI1164"/>
  <c r="BH1164"/>
  <c r="BG1164"/>
  <c r="BF1164"/>
  <c r="T1164"/>
  <c r="R1164"/>
  <c r="P1164"/>
  <c r="BI1162"/>
  <c r="BH1162"/>
  <c r="BG1162"/>
  <c r="BF1162"/>
  <c r="T1162"/>
  <c r="R1162"/>
  <c r="P1162"/>
  <c r="BI1158"/>
  <c r="BH1158"/>
  <c r="BG1158"/>
  <c r="BF1158"/>
  <c r="T1158"/>
  <c r="R1158"/>
  <c r="P1158"/>
  <c r="BI1156"/>
  <c r="BH1156"/>
  <c r="BG1156"/>
  <c r="BF1156"/>
  <c r="T1156"/>
  <c r="R1156"/>
  <c r="P1156"/>
  <c r="BI1152"/>
  <c r="BH1152"/>
  <c r="BG1152"/>
  <c r="BF1152"/>
  <c r="T1152"/>
  <c r="R1152"/>
  <c r="P1152"/>
  <c r="BI1149"/>
  <c r="BH1149"/>
  <c r="BG1149"/>
  <c r="BF1149"/>
  <c r="T1149"/>
  <c r="R1149"/>
  <c r="P1149"/>
  <c r="BI1147"/>
  <c r="BH1147"/>
  <c r="BG1147"/>
  <c r="BF1147"/>
  <c r="T1147"/>
  <c r="R1147"/>
  <c r="P1147"/>
  <c r="BI1138"/>
  <c r="BH1138"/>
  <c r="BG1138"/>
  <c r="BF1138"/>
  <c r="T1138"/>
  <c r="R1138"/>
  <c r="P1138"/>
  <c r="BI1131"/>
  <c r="BH1131"/>
  <c r="BG1131"/>
  <c r="BF1131"/>
  <c r="T1131"/>
  <c r="R1131"/>
  <c r="P1131"/>
  <c r="BI1126"/>
  <c r="BH1126"/>
  <c r="BG1126"/>
  <c r="BF1126"/>
  <c r="T1126"/>
  <c r="R1126"/>
  <c r="P1126"/>
  <c r="BI1119"/>
  <c r="BH1119"/>
  <c r="BG1119"/>
  <c r="BF1119"/>
  <c r="T1119"/>
  <c r="R1119"/>
  <c r="P1119"/>
  <c r="BI1110"/>
  <c r="BH1110"/>
  <c r="BG1110"/>
  <c r="BF1110"/>
  <c r="T1110"/>
  <c r="R1110"/>
  <c r="P1110"/>
  <c r="BI1107"/>
  <c r="BH1107"/>
  <c r="BG1107"/>
  <c r="BF1107"/>
  <c r="T1107"/>
  <c r="R1107"/>
  <c r="P1107"/>
  <c r="BI1105"/>
  <c r="BH1105"/>
  <c r="BG1105"/>
  <c r="BF1105"/>
  <c r="T1105"/>
  <c r="R1105"/>
  <c r="P1105"/>
  <c r="BI1098"/>
  <c r="BH1098"/>
  <c r="BG1098"/>
  <c r="BF1098"/>
  <c r="T1098"/>
  <c r="R1098"/>
  <c r="P1098"/>
  <c r="BI1091"/>
  <c r="BH1091"/>
  <c r="BG1091"/>
  <c r="BF1091"/>
  <c r="T1091"/>
  <c r="R1091"/>
  <c r="P1091"/>
  <c r="BI1089"/>
  <c r="BH1089"/>
  <c r="BG1089"/>
  <c r="BF1089"/>
  <c r="T1089"/>
  <c r="R1089"/>
  <c r="P1089"/>
  <c r="BI1087"/>
  <c r="BH1087"/>
  <c r="BG1087"/>
  <c r="BF1087"/>
  <c r="T1087"/>
  <c r="R1087"/>
  <c r="P1087"/>
  <c r="BI1085"/>
  <c r="BH1085"/>
  <c r="BG1085"/>
  <c r="BF1085"/>
  <c r="T1085"/>
  <c r="R1085"/>
  <c r="P1085"/>
  <c r="BI1074"/>
  <c r="BH1074"/>
  <c r="BG1074"/>
  <c r="BF1074"/>
  <c r="T1074"/>
  <c r="R1074"/>
  <c r="P1074"/>
  <c r="BI1071"/>
  <c r="BH1071"/>
  <c r="BG1071"/>
  <c r="BF1071"/>
  <c r="T1071"/>
  <c r="R1071"/>
  <c r="P1071"/>
  <c r="BI1060"/>
  <c r="BH1060"/>
  <c r="BG1060"/>
  <c r="BF1060"/>
  <c r="T1060"/>
  <c r="R1060"/>
  <c r="P1060"/>
  <c r="BI1057"/>
  <c r="BH1057"/>
  <c r="BG1057"/>
  <c r="BF1057"/>
  <c r="T1057"/>
  <c r="R1057"/>
  <c r="P1057"/>
  <c r="BI1055"/>
  <c r="BH1055"/>
  <c r="BG1055"/>
  <c r="BF1055"/>
  <c r="T1055"/>
  <c r="R1055"/>
  <c r="P1055"/>
  <c r="BI1053"/>
  <c r="BH1053"/>
  <c r="BG1053"/>
  <c r="BF1053"/>
  <c r="T1053"/>
  <c r="R1053"/>
  <c r="P1053"/>
  <c r="BI1046"/>
  <c r="BH1046"/>
  <c r="BG1046"/>
  <c r="BF1046"/>
  <c r="T1046"/>
  <c r="R1046"/>
  <c r="P1046"/>
  <c r="BI1044"/>
  <c r="BH1044"/>
  <c r="BG1044"/>
  <c r="BF1044"/>
  <c r="T1044"/>
  <c r="R1044"/>
  <c r="P1044"/>
  <c r="BI1041"/>
  <c r="BH1041"/>
  <c r="BG1041"/>
  <c r="BF1041"/>
  <c r="T1041"/>
  <c r="R1041"/>
  <c r="P1041"/>
  <c r="BI1040"/>
  <c r="BH1040"/>
  <c r="BG1040"/>
  <c r="BF1040"/>
  <c r="T1040"/>
  <c r="R1040"/>
  <c r="P1040"/>
  <c r="BI1033"/>
  <c r="BH1033"/>
  <c r="BG1033"/>
  <c r="BF1033"/>
  <c r="T1033"/>
  <c r="R1033"/>
  <c r="P1033"/>
  <c r="BI1032"/>
  <c r="BH1032"/>
  <c r="BG1032"/>
  <c r="BF1032"/>
  <c r="T1032"/>
  <c r="R1032"/>
  <c r="P1032"/>
  <c r="BI1027"/>
  <c r="BH1027"/>
  <c r="BG1027"/>
  <c r="BF1027"/>
  <c r="T1027"/>
  <c r="R1027"/>
  <c r="P1027"/>
  <c r="BI1026"/>
  <c r="BH1026"/>
  <c r="BG1026"/>
  <c r="BF1026"/>
  <c r="T1026"/>
  <c r="R1026"/>
  <c r="P1026"/>
  <c r="BI1024"/>
  <c r="BH1024"/>
  <c r="BG1024"/>
  <c r="BF1024"/>
  <c r="T1024"/>
  <c r="R1024"/>
  <c r="P1024"/>
  <c r="BI1023"/>
  <c r="BH1023"/>
  <c r="BG1023"/>
  <c r="BF1023"/>
  <c r="T1023"/>
  <c r="R1023"/>
  <c r="P1023"/>
  <c r="BI1021"/>
  <c r="BH1021"/>
  <c r="BG1021"/>
  <c r="BF1021"/>
  <c r="T1021"/>
  <c r="R1021"/>
  <c r="P1021"/>
  <c r="BI1020"/>
  <c r="BH1020"/>
  <c r="BG1020"/>
  <c r="BF1020"/>
  <c r="T1020"/>
  <c r="R1020"/>
  <c r="P1020"/>
  <c r="BI1018"/>
  <c r="BH1018"/>
  <c r="BG1018"/>
  <c r="BF1018"/>
  <c r="T1018"/>
  <c r="R1018"/>
  <c r="P1018"/>
  <c r="BI1017"/>
  <c r="BH1017"/>
  <c r="BG1017"/>
  <c r="BF1017"/>
  <c r="T1017"/>
  <c r="R1017"/>
  <c r="P1017"/>
  <c r="BI1015"/>
  <c r="BH1015"/>
  <c r="BG1015"/>
  <c r="BF1015"/>
  <c r="T1015"/>
  <c r="R1015"/>
  <c r="P1015"/>
  <c r="BI1014"/>
  <c r="BH1014"/>
  <c r="BG1014"/>
  <c r="BF1014"/>
  <c r="T1014"/>
  <c r="R1014"/>
  <c r="P1014"/>
  <c r="BI1012"/>
  <c r="BH1012"/>
  <c r="BG1012"/>
  <c r="BF1012"/>
  <c r="T1012"/>
  <c r="R1012"/>
  <c r="P1012"/>
  <c r="BI1011"/>
  <c r="BH1011"/>
  <c r="BG1011"/>
  <c r="BF1011"/>
  <c r="T1011"/>
  <c r="R1011"/>
  <c r="P1011"/>
  <c r="BI1009"/>
  <c r="BH1009"/>
  <c r="BG1009"/>
  <c r="BF1009"/>
  <c r="T1009"/>
  <c r="R1009"/>
  <c r="P1009"/>
  <c r="BI1008"/>
  <c r="BH1008"/>
  <c r="BG1008"/>
  <c r="BF1008"/>
  <c r="T1008"/>
  <c r="R1008"/>
  <c r="P1008"/>
  <c r="BI1007"/>
  <c r="BH1007"/>
  <c r="BG1007"/>
  <c r="BF1007"/>
  <c r="T1007"/>
  <c r="R1007"/>
  <c r="P1007"/>
  <c r="BI1005"/>
  <c r="BH1005"/>
  <c r="BG1005"/>
  <c r="BF1005"/>
  <c r="T1005"/>
  <c r="R1005"/>
  <c r="P1005"/>
  <c r="BI1003"/>
  <c r="BH1003"/>
  <c r="BG1003"/>
  <c r="BF1003"/>
  <c r="T1003"/>
  <c r="R1003"/>
  <c r="P1003"/>
  <c r="BI1000"/>
  <c r="BH1000"/>
  <c r="BG1000"/>
  <c r="BF1000"/>
  <c r="T1000"/>
  <c r="R1000"/>
  <c r="P1000"/>
  <c r="BI998"/>
  <c r="BH998"/>
  <c r="BG998"/>
  <c r="BF998"/>
  <c r="T998"/>
  <c r="R998"/>
  <c r="P998"/>
  <c r="BI990"/>
  <c r="BH990"/>
  <c r="BG990"/>
  <c r="BF990"/>
  <c r="T990"/>
  <c r="T989"/>
  <c r="R990"/>
  <c r="R989"/>
  <c r="P990"/>
  <c r="P989"/>
  <c r="BI987"/>
  <c r="BH987"/>
  <c r="BG987"/>
  <c r="BF987"/>
  <c r="T987"/>
  <c r="R987"/>
  <c r="P987"/>
  <c r="BI986"/>
  <c r="BH986"/>
  <c r="BG986"/>
  <c r="BF986"/>
  <c r="T986"/>
  <c r="R986"/>
  <c r="P986"/>
  <c r="BI984"/>
  <c r="BH984"/>
  <c r="BG984"/>
  <c r="BF984"/>
  <c r="T984"/>
  <c r="R984"/>
  <c r="P984"/>
  <c r="BI982"/>
  <c r="BH982"/>
  <c r="BG982"/>
  <c r="BF982"/>
  <c r="T982"/>
  <c r="R982"/>
  <c r="P982"/>
  <c r="BI981"/>
  <c r="BH981"/>
  <c r="BG981"/>
  <c r="BF981"/>
  <c r="T981"/>
  <c r="R981"/>
  <c r="P981"/>
  <c r="BI979"/>
  <c r="BH979"/>
  <c r="BG979"/>
  <c r="BF979"/>
  <c r="T979"/>
  <c r="R979"/>
  <c r="P979"/>
  <c r="BI978"/>
  <c r="BH978"/>
  <c r="BG978"/>
  <c r="BF978"/>
  <c r="T978"/>
  <c r="R978"/>
  <c r="P978"/>
  <c r="BI976"/>
  <c r="BH976"/>
  <c r="BG976"/>
  <c r="BF976"/>
  <c r="T976"/>
  <c r="R976"/>
  <c r="P976"/>
  <c r="BI975"/>
  <c r="BH975"/>
  <c r="BG975"/>
  <c r="BF975"/>
  <c r="T975"/>
  <c r="R975"/>
  <c r="P975"/>
  <c r="BI973"/>
  <c r="BH973"/>
  <c r="BG973"/>
  <c r="BF973"/>
  <c r="T973"/>
  <c r="R973"/>
  <c r="P973"/>
  <c r="BI972"/>
  <c r="BH972"/>
  <c r="BG972"/>
  <c r="BF972"/>
  <c r="T972"/>
  <c r="R972"/>
  <c r="P972"/>
  <c r="BI966"/>
  <c r="BH966"/>
  <c r="BG966"/>
  <c r="BF966"/>
  <c r="T966"/>
  <c r="R966"/>
  <c r="P966"/>
  <c r="BI965"/>
  <c r="BH965"/>
  <c r="BG965"/>
  <c r="BF965"/>
  <c r="T965"/>
  <c r="R965"/>
  <c r="P965"/>
  <c r="BI963"/>
  <c r="BH963"/>
  <c r="BG963"/>
  <c r="BF963"/>
  <c r="T963"/>
  <c r="R963"/>
  <c r="P963"/>
  <c r="BI961"/>
  <c r="BH961"/>
  <c r="BG961"/>
  <c r="BF961"/>
  <c r="T961"/>
  <c r="R961"/>
  <c r="P961"/>
  <c r="BI955"/>
  <c r="BH955"/>
  <c r="BG955"/>
  <c r="BF955"/>
  <c r="T955"/>
  <c r="R955"/>
  <c r="P955"/>
  <c r="BI954"/>
  <c r="BH954"/>
  <c r="BG954"/>
  <c r="BF954"/>
  <c r="T954"/>
  <c r="R954"/>
  <c r="P954"/>
  <c r="BI952"/>
  <c r="BH952"/>
  <c r="BG952"/>
  <c r="BF952"/>
  <c r="T952"/>
  <c r="R952"/>
  <c r="P952"/>
  <c r="BI951"/>
  <c r="BH951"/>
  <c r="BG951"/>
  <c r="BF951"/>
  <c r="T951"/>
  <c r="R951"/>
  <c r="P951"/>
  <c r="BI949"/>
  <c r="BH949"/>
  <c r="BG949"/>
  <c r="BF949"/>
  <c r="T949"/>
  <c r="R949"/>
  <c r="P949"/>
  <c r="BI948"/>
  <c r="BH948"/>
  <c r="BG948"/>
  <c r="BF948"/>
  <c r="T948"/>
  <c r="R948"/>
  <c r="P948"/>
  <c r="BI946"/>
  <c r="BH946"/>
  <c r="BG946"/>
  <c r="BF946"/>
  <c r="T946"/>
  <c r="R946"/>
  <c r="P946"/>
  <c r="BI945"/>
  <c r="BH945"/>
  <c r="BG945"/>
  <c r="BF945"/>
  <c r="T945"/>
  <c r="R945"/>
  <c r="P945"/>
  <c r="BI939"/>
  <c r="BH939"/>
  <c r="BG939"/>
  <c r="BF939"/>
  <c r="T939"/>
  <c r="R939"/>
  <c r="P939"/>
  <c r="BI936"/>
  <c r="BH936"/>
  <c r="BG936"/>
  <c r="BF936"/>
  <c r="T936"/>
  <c r="R936"/>
  <c r="P936"/>
  <c r="BI932"/>
  <c r="BH932"/>
  <c r="BG932"/>
  <c r="BF932"/>
  <c r="T932"/>
  <c r="R932"/>
  <c r="P932"/>
  <c r="BI930"/>
  <c r="BH930"/>
  <c r="BG930"/>
  <c r="BF930"/>
  <c r="T930"/>
  <c r="R930"/>
  <c r="P930"/>
  <c r="BI928"/>
  <c r="BH928"/>
  <c r="BG928"/>
  <c r="BF928"/>
  <c r="T928"/>
  <c r="R928"/>
  <c r="P928"/>
  <c r="BI919"/>
  <c r="BH919"/>
  <c r="BG919"/>
  <c r="BF919"/>
  <c r="T919"/>
  <c r="R919"/>
  <c r="P919"/>
  <c r="BI917"/>
  <c r="BH917"/>
  <c r="BG917"/>
  <c r="BF917"/>
  <c r="T917"/>
  <c r="R917"/>
  <c r="P917"/>
  <c r="BI908"/>
  <c r="BH908"/>
  <c r="BG908"/>
  <c r="BF908"/>
  <c r="T908"/>
  <c r="R908"/>
  <c r="P908"/>
  <c r="BI902"/>
  <c r="BH902"/>
  <c r="BG902"/>
  <c r="BF902"/>
  <c r="T902"/>
  <c r="R902"/>
  <c r="P902"/>
  <c r="BI896"/>
  <c r="BH896"/>
  <c r="BG896"/>
  <c r="BF896"/>
  <c r="T896"/>
  <c r="R896"/>
  <c r="P896"/>
  <c r="BI890"/>
  <c r="BH890"/>
  <c r="BG890"/>
  <c r="BF890"/>
  <c r="T890"/>
  <c r="R890"/>
  <c r="P890"/>
  <c r="BI883"/>
  <c r="BH883"/>
  <c r="BG883"/>
  <c r="BF883"/>
  <c r="T883"/>
  <c r="R883"/>
  <c r="P883"/>
  <c r="BI876"/>
  <c r="BH876"/>
  <c r="BG876"/>
  <c r="BF876"/>
  <c r="T876"/>
  <c r="R876"/>
  <c r="P876"/>
  <c r="BI873"/>
  <c r="BH873"/>
  <c r="BG873"/>
  <c r="BF873"/>
  <c r="T873"/>
  <c r="R873"/>
  <c r="P873"/>
  <c r="BI872"/>
  <c r="BH872"/>
  <c r="BG872"/>
  <c r="BF872"/>
  <c r="T872"/>
  <c r="R872"/>
  <c r="P872"/>
  <c r="BI863"/>
  <c r="BH863"/>
  <c r="BG863"/>
  <c r="BF863"/>
  <c r="T863"/>
  <c r="R863"/>
  <c r="P863"/>
  <c r="BI846"/>
  <c r="BH846"/>
  <c r="BG846"/>
  <c r="BF846"/>
  <c r="T846"/>
  <c r="R846"/>
  <c r="P846"/>
  <c r="BI837"/>
  <c r="BH837"/>
  <c r="BG837"/>
  <c r="BF837"/>
  <c r="T837"/>
  <c r="R837"/>
  <c r="P837"/>
  <c r="BI833"/>
  <c r="BH833"/>
  <c r="BG833"/>
  <c r="BF833"/>
  <c r="T833"/>
  <c r="R833"/>
  <c r="P833"/>
  <c r="BI830"/>
  <c r="BH830"/>
  <c r="BG830"/>
  <c r="BF830"/>
  <c r="T830"/>
  <c r="R830"/>
  <c r="P830"/>
  <c r="BI826"/>
  <c r="BH826"/>
  <c r="BG826"/>
  <c r="BF826"/>
  <c r="T826"/>
  <c r="R826"/>
  <c r="P826"/>
  <c r="BI819"/>
  <c r="BH819"/>
  <c r="BG819"/>
  <c r="BF819"/>
  <c r="T819"/>
  <c r="R819"/>
  <c r="P819"/>
  <c r="BI817"/>
  <c r="BH817"/>
  <c r="BG817"/>
  <c r="BF817"/>
  <c r="T817"/>
  <c r="R817"/>
  <c r="P817"/>
  <c r="BI816"/>
  <c r="BH816"/>
  <c r="BG816"/>
  <c r="BF816"/>
  <c r="T816"/>
  <c r="R816"/>
  <c r="P816"/>
  <c r="BI814"/>
  <c r="BH814"/>
  <c r="BG814"/>
  <c r="BF814"/>
  <c r="T814"/>
  <c r="R814"/>
  <c r="P814"/>
  <c r="BI805"/>
  <c r="BH805"/>
  <c r="BG805"/>
  <c r="BF805"/>
  <c r="T805"/>
  <c r="R805"/>
  <c r="P805"/>
  <c r="BI804"/>
  <c r="BH804"/>
  <c r="BG804"/>
  <c r="BF804"/>
  <c r="T804"/>
  <c r="R804"/>
  <c r="P804"/>
  <c r="BI797"/>
  <c r="BH797"/>
  <c r="BG797"/>
  <c r="BF797"/>
  <c r="T797"/>
  <c r="R797"/>
  <c r="P797"/>
  <c r="BI790"/>
  <c r="BH790"/>
  <c r="BG790"/>
  <c r="BF790"/>
  <c r="T790"/>
  <c r="R790"/>
  <c r="P790"/>
  <c r="BI776"/>
  <c r="BH776"/>
  <c r="BG776"/>
  <c r="BF776"/>
  <c r="T776"/>
  <c r="R776"/>
  <c r="P776"/>
  <c r="BI761"/>
  <c r="BH761"/>
  <c r="BG761"/>
  <c r="BF761"/>
  <c r="T761"/>
  <c r="R761"/>
  <c r="P761"/>
  <c r="BI756"/>
  <c r="BH756"/>
  <c r="BG756"/>
  <c r="BF756"/>
  <c r="T756"/>
  <c r="R756"/>
  <c r="P756"/>
  <c r="BI750"/>
  <c r="BH750"/>
  <c r="BG750"/>
  <c r="BF750"/>
  <c r="T750"/>
  <c r="R750"/>
  <c r="P750"/>
  <c r="BI734"/>
  <c r="BH734"/>
  <c r="BG734"/>
  <c r="BF734"/>
  <c r="T734"/>
  <c r="R734"/>
  <c r="P734"/>
  <c r="BI727"/>
  <c r="BH727"/>
  <c r="BG727"/>
  <c r="BF727"/>
  <c r="T727"/>
  <c r="R727"/>
  <c r="P727"/>
  <c r="BI726"/>
  <c r="BH726"/>
  <c r="BG726"/>
  <c r="BF726"/>
  <c r="T726"/>
  <c r="R726"/>
  <c r="P726"/>
  <c r="BI723"/>
  <c r="BH723"/>
  <c r="BG723"/>
  <c r="BF723"/>
  <c r="T723"/>
  <c r="R723"/>
  <c r="P723"/>
  <c r="BI717"/>
  <c r="BH717"/>
  <c r="BG717"/>
  <c r="BF717"/>
  <c r="T717"/>
  <c r="R717"/>
  <c r="P717"/>
  <c r="BI710"/>
  <c r="BH710"/>
  <c r="BG710"/>
  <c r="BF710"/>
  <c r="T710"/>
  <c r="R710"/>
  <c r="P710"/>
  <c r="BI707"/>
  <c r="BH707"/>
  <c r="BG707"/>
  <c r="BF707"/>
  <c r="T707"/>
  <c r="R707"/>
  <c r="P707"/>
  <c r="BI705"/>
  <c r="BH705"/>
  <c r="BG705"/>
  <c r="BF705"/>
  <c r="T705"/>
  <c r="R705"/>
  <c r="P705"/>
  <c r="BI701"/>
  <c r="BH701"/>
  <c r="BG701"/>
  <c r="BF701"/>
  <c r="T701"/>
  <c r="R701"/>
  <c r="P701"/>
  <c r="BI699"/>
  <c r="BH699"/>
  <c r="BG699"/>
  <c r="BF699"/>
  <c r="T699"/>
  <c r="R699"/>
  <c r="P699"/>
  <c r="BI692"/>
  <c r="BH692"/>
  <c r="BG692"/>
  <c r="BF692"/>
  <c r="T692"/>
  <c r="R692"/>
  <c r="P692"/>
  <c r="BI690"/>
  <c r="BH690"/>
  <c r="BG690"/>
  <c r="BF690"/>
  <c r="T690"/>
  <c r="R690"/>
  <c r="P690"/>
  <c r="BI686"/>
  <c r="BH686"/>
  <c r="BG686"/>
  <c r="BF686"/>
  <c r="T686"/>
  <c r="R686"/>
  <c r="P686"/>
  <c r="BI684"/>
  <c r="BH684"/>
  <c r="BG684"/>
  <c r="BF684"/>
  <c r="T684"/>
  <c r="R684"/>
  <c r="P684"/>
  <c r="BI681"/>
  <c r="BH681"/>
  <c r="BG681"/>
  <c r="BF681"/>
  <c r="T681"/>
  <c r="R681"/>
  <c r="P681"/>
  <c r="BI679"/>
  <c r="BH679"/>
  <c r="BG679"/>
  <c r="BF679"/>
  <c r="T679"/>
  <c r="R679"/>
  <c r="P679"/>
  <c r="BI675"/>
  <c r="BH675"/>
  <c r="BG675"/>
  <c r="BF675"/>
  <c r="T675"/>
  <c r="R675"/>
  <c r="P675"/>
  <c r="BI672"/>
  <c r="BH672"/>
  <c r="BG672"/>
  <c r="BF672"/>
  <c r="T672"/>
  <c r="R672"/>
  <c r="P672"/>
  <c r="BI670"/>
  <c r="BH670"/>
  <c r="BG670"/>
  <c r="BF670"/>
  <c r="T670"/>
  <c r="R670"/>
  <c r="P670"/>
  <c r="BI667"/>
  <c r="BH667"/>
  <c r="BG667"/>
  <c r="BF667"/>
  <c r="T667"/>
  <c r="R667"/>
  <c r="P667"/>
  <c r="BI665"/>
  <c r="BH665"/>
  <c r="BG665"/>
  <c r="BF665"/>
  <c r="T665"/>
  <c r="R665"/>
  <c r="P665"/>
  <c r="BI663"/>
  <c r="BH663"/>
  <c r="BG663"/>
  <c r="BF663"/>
  <c r="T663"/>
  <c r="R663"/>
  <c r="P663"/>
  <c r="BI656"/>
  <c r="BH656"/>
  <c r="BG656"/>
  <c r="BF656"/>
  <c r="T656"/>
  <c r="R656"/>
  <c r="P656"/>
  <c r="BI654"/>
  <c r="BH654"/>
  <c r="BG654"/>
  <c r="BF654"/>
  <c r="T654"/>
  <c r="R654"/>
  <c r="P654"/>
  <c r="BI648"/>
  <c r="BH648"/>
  <c r="BG648"/>
  <c r="BF648"/>
  <c r="T648"/>
  <c r="R648"/>
  <c r="P648"/>
  <c r="BI644"/>
  <c r="BH644"/>
  <c r="BG644"/>
  <c r="BF644"/>
  <c r="T644"/>
  <c r="R644"/>
  <c r="P644"/>
  <c r="BI642"/>
  <c r="BH642"/>
  <c r="BG642"/>
  <c r="BF642"/>
  <c r="T642"/>
  <c r="R642"/>
  <c r="P642"/>
  <c r="BI640"/>
  <c r="BH640"/>
  <c r="BG640"/>
  <c r="BF640"/>
  <c r="T640"/>
  <c r="R640"/>
  <c r="P640"/>
  <c r="BI638"/>
  <c r="BH638"/>
  <c r="BG638"/>
  <c r="BF638"/>
  <c r="T638"/>
  <c r="R638"/>
  <c r="P638"/>
  <c r="BI635"/>
  <c r="BH635"/>
  <c r="BG635"/>
  <c r="BF635"/>
  <c r="T635"/>
  <c r="R635"/>
  <c r="P635"/>
  <c r="BI633"/>
  <c r="BH633"/>
  <c r="BG633"/>
  <c r="BF633"/>
  <c r="T633"/>
  <c r="R633"/>
  <c r="P633"/>
  <c r="BI630"/>
  <c r="BH630"/>
  <c r="BG630"/>
  <c r="BF630"/>
  <c r="T630"/>
  <c r="R630"/>
  <c r="P630"/>
  <c r="BI628"/>
  <c r="BH628"/>
  <c r="BG628"/>
  <c r="BF628"/>
  <c r="T628"/>
  <c r="R628"/>
  <c r="P628"/>
  <c r="BI626"/>
  <c r="BH626"/>
  <c r="BG626"/>
  <c r="BF626"/>
  <c r="T626"/>
  <c r="R626"/>
  <c r="P626"/>
  <c r="BI625"/>
  <c r="BH625"/>
  <c r="BG625"/>
  <c r="BF625"/>
  <c r="T625"/>
  <c r="R625"/>
  <c r="P625"/>
  <c r="BI611"/>
  <c r="BH611"/>
  <c r="BG611"/>
  <c r="BF611"/>
  <c r="T611"/>
  <c r="R611"/>
  <c r="P611"/>
  <c r="BI604"/>
  <c r="BH604"/>
  <c r="BG604"/>
  <c r="BF604"/>
  <c r="T604"/>
  <c r="R604"/>
  <c r="P604"/>
  <c r="BI602"/>
  <c r="BH602"/>
  <c r="BG602"/>
  <c r="BF602"/>
  <c r="T602"/>
  <c r="R602"/>
  <c r="P602"/>
  <c r="BI599"/>
  <c r="BH599"/>
  <c r="BG599"/>
  <c r="BF599"/>
  <c r="T599"/>
  <c r="R599"/>
  <c r="P599"/>
  <c r="BI597"/>
  <c r="BH597"/>
  <c r="BG597"/>
  <c r="BF597"/>
  <c r="T597"/>
  <c r="R597"/>
  <c r="P597"/>
  <c r="BI584"/>
  <c r="BH584"/>
  <c r="BG584"/>
  <c r="BF584"/>
  <c r="T584"/>
  <c r="R584"/>
  <c r="P584"/>
  <c r="BI581"/>
  <c r="BH581"/>
  <c r="BG581"/>
  <c r="BF581"/>
  <c r="T581"/>
  <c r="R581"/>
  <c r="P581"/>
  <c r="BI576"/>
  <c r="BH576"/>
  <c r="BG576"/>
  <c r="BF576"/>
  <c r="T576"/>
  <c r="R576"/>
  <c r="P576"/>
  <c r="BI571"/>
  <c r="BH571"/>
  <c r="BG571"/>
  <c r="BF571"/>
  <c r="T571"/>
  <c r="R571"/>
  <c r="P571"/>
  <c r="BI566"/>
  <c r="BH566"/>
  <c r="BG566"/>
  <c r="BF566"/>
  <c r="T566"/>
  <c r="R566"/>
  <c r="P566"/>
  <c r="BI561"/>
  <c r="BH561"/>
  <c r="BG561"/>
  <c r="BF561"/>
  <c r="T561"/>
  <c r="R561"/>
  <c r="P561"/>
  <c r="BI556"/>
  <c r="BH556"/>
  <c r="BG556"/>
  <c r="BF556"/>
  <c r="T556"/>
  <c r="R556"/>
  <c r="P556"/>
  <c r="BI547"/>
  <c r="BH547"/>
  <c r="BG547"/>
  <c r="BF547"/>
  <c r="T547"/>
  <c r="R547"/>
  <c r="P547"/>
  <c r="BI540"/>
  <c r="BH540"/>
  <c r="BG540"/>
  <c r="BF540"/>
  <c r="T540"/>
  <c r="R540"/>
  <c r="P540"/>
  <c r="BI533"/>
  <c r="BH533"/>
  <c r="BG533"/>
  <c r="BF533"/>
  <c r="T533"/>
  <c r="R533"/>
  <c r="P533"/>
  <c r="BI526"/>
  <c r="BH526"/>
  <c r="BG526"/>
  <c r="BF526"/>
  <c r="T526"/>
  <c r="R526"/>
  <c r="P526"/>
  <c r="BI523"/>
  <c r="BH523"/>
  <c r="BG523"/>
  <c r="BF523"/>
  <c r="T523"/>
  <c r="R523"/>
  <c r="P523"/>
  <c r="BI520"/>
  <c r="BH520"/>
  <c r="BG520"/>
  <c r="BF520"/>
  <c r="T520"/>
  <c r="R520"/>
  <c r="P520"/>
  <c r="BI517"/>
  <c r="BH517"/>
  <c r="BG517"/>
  <c r="BF517"/>
  <c r="T517"/>
  <c r="R517"/>
  <c r="P517"/>
  <c r="BI515"/>
  <c r="BH515"/>
  <c r="BG515"/>
  <c r="BF515"/>
  <c r="T515"/>
  <c r="R515"/>
  <c r="P515"/>
  <c r="BI508"/>
  <c r="BH508"/>
  <c r="BG508"/>
  <c r="BF508"/>
  <c r="T508"/>
  <c r="R508"/>
  <c r="P508"/>
  <c r="BI504"/>
  <c r="BH504"/>
  <c r="BG504"/>
  <c r="BF504"/>
  <c r="T504"/>
  <c r="R504"/>
  <c r="P504"/>
  <c r="BI500"/>
  <c r="BH500"/>
  <c r="BG500"/>
  <c r="BF500"/>
  <c r="T500"/>
  <c r="R500"/>
  <c r="P500"/>
  <c r="BI499"/>
  <c r="BH499"/>
  <c r="BG499"/>
  <c r="BF499"/>
  <c r="T499"/>
  <c r="R499"/>
  <c r="P499"/>
  <c r="BI498"/>
  <c r="BH498"/>
  <c r="BG498"/>
  <c r="BF498"/>
  <c r="T498"/>
  <c r="R498"/>
  <c r="P498"/>
  <c r="BI496"/>
  <c r="BH496"/>
  <c r="BG496"/>
  <c r="BF496"/>
  <c r="T496"/>
  <c r="R496"/>
  <c r="P496"/>
  <c r="BI494"/>
  <c r="BH494"/>
  <c r="BG494"/>
  <c r="BF494"/>
  <c r="T494"/>
  <c r="R494"/>
  <c r="P494"/>
  <c r="BI491"/>
  <c r="BH491"/>
  <c r="BG491"/>
  <c r="BF491"/>
  <c r="T491"/>
  <c r="R491"/>
  <c r="P491"/>
  <c r="BI488"/>
  <c r="BH488"/>
  <c r="BG488"/>
  <c r="BF488"/>
  <c r="T488"/>
  <c r="R488"/>
  <c r="P488"/>
  <c r="BI484"/>
  <c r="BH484"/>
  <c r="BG484"/>
  <c r="BF484"/>
  <c r="T484"/>
  <c r="R484"/>
  <c r="P484"/>
  <c r="BI482"/>
  <c r="BH482"/>
  <c r="BG482"/>
  <c r="BF482"/>
  <c r="T482"/>
  <c r="R482"/>
  <c r="P482"/>
  <c r="BI480"/>
  <c r="BH480"/>
  <c r="BG480"/>
  <c r="BF480"/>
  <c r="T480"/>
  <c r="R480"/>
  <c r="P480"/>
  <c r="BI479"/>
  <c r="BH479"/>
  <c r="BG479"/>
  <c r="BF479"/>
  <c r="T479"/>
  <c r="R479"/>
  <c r="P479"/>
  <c r="BI478"/>
  <c r="BH478"/>
  <c r="BG478"/>
  <c r="BF478"/>
  <c r="T478"/>
  <c r="R478"/>
  <c r="P478"/>
  <c r="BI477"/>
  <c r="BH477"/>
  <c r="BG477"/>
  <c r="BF477"/>
  <c r="T477"/>
  <c r="R477"/>
  <c r="P477"/>
  <c r="BI468"/>
  <c r="BH468"/>
  <c r="BG468"/>
  <c r="BF468"/>
  <c r="T468"/>
  <c r="R468"/>
  <c r="P468"/>
  <c r="BI458"/>
  <c r="BH458"/>
  <c r="BG458"/>
  <c r="BF458"/>
  <c r="T458"/>
  <c r="R458"/>
  <c r="P458"/>
  <c r="BI456"/>
  <c r="BH456"/>
  <c r="BG456"/>
  <c r="BF456"/>
  <c r="T456"/>
  <c r="R456"/>
  <c r="P456"/>
  <c r="BI454"/>
  <c r="BH454"/>
  <c r="BG454"/>
  <c r="BF454"/>
  <c r="T454"/>
  <c r="R454"/>
  <c r="P454"/>
  <c r="BI451"/>
  <c r="BH451"/>
  <c r="BG451"/>
  <c r="BF451"/>
  <c r="T451"/>
  <c r="R451"/>
  <c r="P451"/>
  <c r="BI440"/>
  <c r="BH440"/>
  <c r="BG440"/>
  <c r="BF440"/>
  <c r="T440"/>
  <c r="R440"/>
  <c r="P440"/>
  <c r="BI437"/>
  <c r="BH437"/>
  <c r="BG437"/>
  <c r="BF437"/>
  <c r="T437"/>
  <c r="R437"/>
  <c r="P437"/>
  <c r="BI435"/>
  <c r="BH435"/>
  <c r="BG435"/>
  <c r="BF435"/>
  <c r="T435"/>
  <c r="R435"/>
  <c r="P435"/>
  <c r="BI432"/>
  <c r="BH432"/>
  <c r="BG432"/>
  <c r="BF432"/>
  <c r="T432"/>
  <c r="R432"/>
  <c r="P432"/>
  <c r="BI428"/>
  <c r="BH428"/>
  <c r="BG428"/>
  <c r="BF428"/>
  <c r="T428"/>
  <c r="R428"/>
  <c r="P428"/>
  <c r="BI426"/>
  <c r="BH426"/>
  <c r="BG426"/>
  <c r="BF426"/>
  <c r="T426"/>
  <c r="R426"/>
  <c r="P426"/>
  <c r="BI417"/>
  <c r="BH417"/>
  <c r="BG417"/>
  <c r="BF417"/>
  <c r="T417"/>
  <c r="R417"/>
  <c r="P417"/>
  <c r="BI413"/>
  <c r="BH413"/>
  <c r="BG413"/>
  <c r="BF413"/>
  <c r="T413"/>
  <c r="R413"/>
  <c r="P413"/>
  <c r="BI391"/>
  <c r="BH391"/>
  <c r="BG391"/>
  <c r="BF391"/>
  <c r="T391"/>
  <c r="R391"/>
  <c r="P391"/>
  <c r="BI389"/>
  <c r="BH389"/>
  <c r="BG389"/>
  <c r="BF389"/>
  <c r="T389"/>
  <c r="R389"/>
  <c r="P389"/>
  <c r="BI386"/>
  <c r="BH386"/>
  <c r="BG386"/>
  <c r="BF386"/>
  <c r="T386"/>
  <c r="R386"/>
  <c r="P386"/>
  <c r="BI384"/>
  <c r="BH384"/>
  <c r="BG384"/>
  <c r="BF384"/>
  <c r="T384"/>
  <c r="R384"/>
  <c r="P384"/>
  <c r="BI380"/>
  <c r="BH380"/>
  <c r="BG380"/>
  <c r="BF380"/>
  <c r="T380"/>
  <c r="R380"/>
  <c r="P380"/>
  <c r="BI377"/>
  <c r="BH377"/>
  <c r="BG377"/>
  <c r="BF377"/>
  <c r="T377"/>
  <c r="R377"/>
  <c r="P377"/>
  <c r="BI367"/>
  <c r="BH367"/>
  <c r="BG367"/>
  <c r="BF367"/>
  <c r="T367"/>
  <c r="R367"/>
  <c r="P367"/>
  <c r="BI364"/>
  <c r="BH364"/>
  <c r="BG364"/>
  <c r="BF364"/>
  <c r="T364"/>
  <c r="R364"/>
  <c r="P364"/>
  <c r="BI361"/>
  <c r="BH361"/>
  <c r="BG361"/>
  <c r="BF361"/>
  <c r="T361"/>
  <c r="R361"/>
  <c r="P361"/>
  <c r="BI354"/>
  <c r="BH354"/>
  <c r="BG354"/>
  <c r="BF354"/>
  <c r="T354"/>
  <c r="R354"/>
  <c r="P354"/>
  <c r="BI352"/>
  <c r="BH352"/>
  <c r="BG352"/>
  <c r="BF352"/>
  <c r="T352"/>
  <c r="R352"/>
  <c r="P352"/>
  <c r="BI341"/>
  <c r="BH341"/>
  <c r="BG341"/>
  <c r="BF341"/>
  <c r="T341"/>
  <c r="R341"/>
  <c r="P341"/>
  <c r="BI330"/>
  <c r="BH330"/>
  <c r="BG330"/>
  <c r="BF330"/>
  <c r="T330"/>
  <c r="R330"/>
  <c r="P330"/>
  <c r="BI327"/>
  <c r="BH327"/>
  <c r="BG327"/>
  <c r="BF327"/>
  <c r="T327"/>
  <c r="R327"/>
  <c r="P327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0"/>
  <c r="BH310"/>
  <c r="BG310"/>
  <c r="BF310"/>
  <c r="T310"/>
  <c r="R310"/>
  <c r="P310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0"/>
  <c r="BH290"/>
  <c r="BG290"/>
  <c r="BF290"/>
  <c r="T290"/>
  <c r="R290"/>
  <c r="P290"/>
  <c r="BI288"/>
  <c r="BH288"/>
  <c r="BG288"/>
  <c r="BF288"/>
  <c r="T288"/>
  <c r="R288"/>
  <c r="P288"/>
  <c r="BI285"/>
  <c r="BH285"/>
  <c r="BG285"/>
  <c r="BF285"/>
  <c r="T285"/>
  <c r="R285"/>
  <c r="P285"/>
  <c r="BI281"/>
  <c r="BH281"/>
  <c r="BG281"/>
  <c r="BF281"/>
  <c r="T281"/>
  <c r="R281"/>
  <c r="P281"/>
  <c r="BI273"/>
  <c r="BH273"/>
  <c r="BG273"/>
  <c r="BF273"/>
  <c r="T273"/>
  <c r="R273"/>
  <c r="P273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54"/>
  <c r="BH254"/>
  <c r="BG254"/>
  <c r="BF254"/>
  <c r="T254"/>
  <c r="R254"/>
  <c r="P254"/>
  <c r="BI253"/>
  <c r="BH253"/>
  <c r="BG253"/>
  <c r="BF253"/>
  <c r="T253"/>
  <c r="R253"/>
  <c r="P253"/>
  <c r="BI249"/>
  <c r="BH249"/>
  <c r="BG249"/>
  <c r="BF249"/>
  <c r="T249"/>
  <c r="R249"/>
  <c r="P249"/>
  <c r="BI240"/>
  <c r="BH240"/>
  <c r="BG240"/>
  <c r="BF240"/>
  <c r="T240"/>
  <c r="R240"/>
  <c r="P240"/>
  <c r="BI236"/>
  <c r="BH236"/>
  <c r="BG236"/>
  <c r="BF236"/>
  <c r="T236"/>
  <c r="R236"/>
  <c r="P236"/>
  <c r="BI232"/>
  <c r="BH232"/>
  <c r="BG232"/>
  <c r="BF232"/>
  <c r="T232"/>
  <c r="R232"/>
  <c r="P232"/>
  <c r="BI224"/>
  <c r="BH224"/>
  <c r="BG224"/>
  <c r="BF224"/>
  <c r="T224"/>
  <c r="R224"/>
  <c r="P224"/>
  <c r="BI221"/>
  <c r="BH221"/>
  <c r="BG221"/>
  <c r="BF221"/>
  <c r="T221"/>
  <c r="R221"/>
  <c r="P221"/>
  <c r="BI216"/>
  <c r="BH216"/>
  <c r="BG216"/>
  <c r="BF216"/>
  <c r="T216"/>
  <c r="R216"/>
  <c r="P216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R204"/>
  <c r="P204"/>
  <c r="BI197"/>
  <c r="BH197"/>
  <c r="BG197"/>
  <c r="BF197"/>
  <c r="T197"/>
  <c r="R197"/>
  <c r="P197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59"/>
  <c r="BH159"/>
  <c r="BG159"/>
  <c r="BF159"/>
  <c r="T159"/>
  <c r="R159"/>
  <c r="P159"/>
  <c r="BI148"/>
  <c r="BH148"/>
  <c r="BG148"/>
  <c r="BF148"/>
  <c r="T148"/>
  <c r="R148"/>
  <c r="P148"/>
  <c r="BI141"/>
  <c r="BH141"/>
  <c r="BG141"/>
  <c r="BF141"/>
  <c r="T141"/>
  <c r="R141"/>
  <c r="P141"/>
  <c r="F134"/>
  <c r="F132"/>
  <c r="E130"/>
  <c r="F91"/>
  <c r="F89"/>
  <c r="E87"/>
  <c r="J24"/>
  <c r="E24"/>
  <c r="J135"/>
  <c r="J23"/>
  <c r="J21"/>
  <c r="E21"/>
  <c r="J91"/>
  <c r="J20"/>
  <c r="J18"/>
  <c r="E18"/>
  <c r="F135"/>
  <c r="J17"/>
  <c r="J12"/>
  <c r="J132"/>
  <c r="E7"/>
  <c r="E85"/>
  <c i="1" r="L90"/>
  <c r="AM90"/>
  <c r="AM89"/>
  <c r="L89"/>
  <c r="AM87"/>
  <c r="L87"/>
  <c r="L85"/>
  <c r="L84"/>
  <c i="2" r="BK1231"/>
  <c r="BK1210"/>
  <c r="BK1110"/>
  <c r="J966"/>
  <c r="BK817"/>
  <c r="BK667"/>
  <c r="BK547"/>
  <c r="J477"/>
  <c r="J294"/>
  <c r="J262"/>
  <c r="BK1242"/>
  <c r="J1202"/>
  <c r="J1046"/>
  <c r="BK1003"/>
  <c r="BK902"/>
  <c r="J692"/>
  <c r="J611"/>
  <c r="BK499"/>
  <c r="BK384"/>
  <c r="BK310"/>
  <c r="J172"/>
  <c r="BK1105"/>
  <c r="J1024"/>
  <c r="BK917"/>
  <c r="BK837"/>
  <c r="BK656"/>
  <c r="J540"/>
  <c r="BK456"/>
  <c r="J207"/>
  <c r="J1098"/>
  <c r="J990"/>
  <c r="BK873"/>
  <c r="BK710"/>
  <c r="J533"/>
  <c r="BK468"/>
  <c r="BK249"/>
  <c r="J1168"/>
  <c r="J1105"/>
  <c r="J1027"/>
  <c r="J963"/>
  <c r="J726"/>
  <c r="J556"/>
  <c r="J380"/>
  <c r="J224"/>
  <c r="J1210"/>
  <c r="J1152"/>
  <c r="BK1026"/>
  <c r="BK986"/>
  <c r="BK890"/>
  <c r="J705"/>
  <c r="BK640"/>
  <c r="J499"/>
  <c r="BK413"/>
  <c r="J169"/>
  <c r="J1032"/>
  <c r="BK982"/>
  <c r="BK954"/>
  <c r="J873"/>
  <c r="J727"/>
  <c r="J633"/>
  <c r="BK377"/>
  <c r="BK321"/>
  <c r="BK172"/>
  <c r="BK1021"/>
  <c r="J984"/>
  <c r="J710"/>
  <c r="BK597"/>
  <c r="J482"/>
  <c r="J249"/>
  <c i="3" r="BK339"/>
  <c r="J300"/>
  <c r="J254"/>
  <c r="J179"/>
  <c r="BK355"/>
  <c r="BK313"/>
  <c r="BK239"/>
  <c r="J206"/>
  <c r="J326"/>
  <c r="J298"/>
  <c r="J259"/>
  <c r="BK193"/>
  <c r="BK315"/>
  <c r="BK266"/>
  <c r="J330"/>
  <c r="BK243"/>
  <c r="BK155"/>
  <c r="J305"/>
  <c r="J261"/>
  <c r="J202"/>
  <c r="BK341"/>
  <c r="BK225"/>
  <c r="BK179"/>
  <c r="J345"/>
  <c r="J252"/>
  <c r="J191"/>
  <c i="4" r="BK250"/>
  <c r="BK207"/>
  <c r="BK147"/>
  <c r="J280"/>
  <c r="J212"/>
  <c r="J176"/>
  <c r="J284"/>
  <c r="J236"/>
  <c r="J165"/>
  <c r="BK231"/>
  <c r="J197"/>
  <c r="J142"/>
  <c r="BK268"/>
  <c r="BK218"/>
  <c r="BK186"/>
  <c r="J275"/>
  <c r="J246"/>
  <c r="J186"/>
  <c r="BK302"/>
  <c r="BK269"/>
  <c r="J181"/>
  <c r="J147"/>
  <c r="BK212"/>
  <c i="5" r="J139"/>
  <c r="BK132"/>
  <c i="6" r="J304"/>
  <c r="BK201"/>
  <c r="J260"/>
  <c r="J303"/>
  <c r="J208"/>
  <c r="J178"/>
  <c r="J289"/>
  <c r="BK226"/>
  <c r="J306"/>
  <c r="BK176"/>
  <c r="BK271"/>
  <c r="BK306"/>
  <c r="BK283"/>
  <c r="BK233"/>
  <c i="2" r="J1220"/>
  <c r="J1186"/>
  <c r="BK1074"/>
  <c r="J972"/>
  <c r="J814"/>
  <c r="BK672"/>
  <c r="J604"/>
  <c r="BK479"/>
  <c r="BK341"/>
  <c r="BK263"/>
  <c r="J141"/>
  <c r="J1214"/>
  <c r="J1110"/>
  <c r="BK987"/>
  <c r="J946"/>
  <c r="BK726"/>
  <c r="BK633"/>
  <c r="J479"/>
  <c r="J377"/>
  <c r="BK285"/>
  <c r="BK204"/>
  <c r="BK1156"/>
  <c r="BK1011"/>
  <c r="BK945"/>
  <c r="BK876"/>
  <c r="J750"/>
  <c r="J626"/>
  <c r="J488"/>
  <c r="J361"/>
  <c r="BK193"/>
  <c r="J1164"/>
  <c r="BK976"/>
  <c r="J902"/>
  <c r="BK701"/>
  <c r="J508"/>
  <c r="BK361"/>
  <c r="BK1175"/>
  <c r="BK1138"/>
  <c r="J1041"/>
  <c r="BK973"/>
  <c r="BK797"/>
  <c r="BK496"/>
  <c r="J321"/>
  <c r="J174"/>
  <c r="J1207"/>
  <c r="J1147"/>
  <c r="BK1044"/>
  <c r="BK965"/>
  <c r="BK932"/>
  <c r="BK727"/>
  <c r="BK654"/>
  <c r="BK523"/>
  <c r="BK437"/>
  <c r="BK188"/>
  <c r="BK1057"/>
  <c r="BK972"/>
  <c r="BK946"/>
  <c r="J797"/>
  <c r="BK690"/>
  <c r="BK628"/>
  <c r="J437"/>
  <c r="BK327"/>
  <c r="J216"/>
  <c r="BK1107"/>
  <c r="BK990"/>
  <c r="BK804"/>
  <c r="BK540"/>
  <c r="BK281"/>
  <c i="3" r="BK356"/>
  <c r="J314"/>
  <c r="J270"/>
  <c r="BK233"/>
  <c r="BK153"/>
  <c r="BK328"/>
  <c r="J231"/>
  <c r="J158"/>
  <c r="J323"/>
  <c r="J291"/>
  <c r="BK242"/>
  <c r="J140"/>
  <c r="J285"/>
  <c r="BK173"/>
  <c r="J315"/>
  <c r="BK208"/>
  <c r="J339"/>
  <c r="J293"/>
  <c r="J217"/>
  <c r="J355"/>
  <c r="BK256"/>
  <c r="J212"/>
  <c r="BK361"/>
  <c r="BK246"/>
  <c r="J208"/>
  <c r="J151"/>
  <c i="4" r="BK258"/>
  <c r="BK217"/>
  <c r="J168"/>
  <c r="J254"/>
  <c r="J224"/>
  <c r="BK188"/>
  <c r="J296"/>
  <c r="J269"/>
  <c r="BK202"/>
  <c r="BK142"/>
  <c r="BK244"/>
  <c r="J209"/>
  <c r="J293"/>
  <c r="J221"/>
  <c r="BK190"/>
  <c r="J274"/>
  <c r="BK235"/>
  <c r="J172"/>
  <c r="BK282"/>
  <c r="BK214"/>
  <c r="J171"/>
  <c r="BK237"/>
  <c r="J188"/>
  <c i="5" r="J136"/>
  <c r="J123"/>
  <c r="BK130"/>
  <c i="6" r="J188"/>
  <c r="BK287"/>
  <c r="J230"/>
  <c r="J194"/>
  <c r="BK214"/>
  <c r="J159"/>
  <c r="J263"/>
  <c r="J170"/>
  <c r="BK228"/>
  <c r="BK157"/>
  <c r="BK230"/>
  <c r="J275"/>
  <c r="BK301"/>
  <c r="J219"/>
  <c i="2" r="J1242"/>
  <c r="BK1202"/>
  <c r="BK1089"/>
  <c r="J987"/>
  <c r="J919"/>
  <c r="J734"/>
  <c r="J648"/>
  <c r="J566"/>
  <c r="J496"/>
  <c r="BK417"/>
  <c r="BK330"/>
  <c r="J264"/>
  <c r="BK166"/>
  <c r="BK1220"/>
  <c r="BK1152"/>
  <c r="BK1053"/>
  <c r="J1012"/>
  <c r="J982"/>
  <c r="J833"/>
  <c r="BK686"/>
  <c r="BK635"/>
  <c r="J517"/>
  <c r="BK478"/>
  <c r="BK380"/>
  <c r="BK254"/>
  <c r="BK1190"/>
  <c r="J1053"/>
  <c r="BK979"/>
  <c r="J928"/>
  <c r="J816"/>
  <c r="BK638"/>
  <c r="J515"/>
  <c r="J367"/>
  <c r="J204"/>
  <c r="BK1166"/>
  <c r="BK1041"/>
  <c r="BK963"/>
  <c r="BK790"/>
  <c r="J581"/>
  <c r="BK508"/>
  <c r="J456"/>
  <c r="J221"/>
  <c r="J1166"/>
  <c r="BK1055"/>
  <c r="BK1009"/>
  <c r="BK936"/>
  <c r="J654"/>
  <c r="J523"/>
  <c r="J290"/>
  <c r="J1229"/>
  <c r="J1179"/>
  <c r="BK1085"/>
  <c r="J1018"/>
  <c r="BK981"/>
  <c r="J846"/>
  <c r="J684"/>
  <c r="J584"/>
  <c r="J468"/>
  <c r="BK207"/>
  <c r="J1055"/>
  <c r="BK975"/>
  <c r="BK919"/>
  <c r="BK776"/>
  <c r="BK675"/>
  <c r="J480"/>
  <c r="BK432"/>
  <c r="BK294"/>
  <c r="J166"/>
  <c r="J1008"/>
  <c r="BK948"/>
  <c r="BK681"/>
  <c r="BK581"/>
  <c r="BK451"/>
  <c r="J209"/>
  <c i="3" r="J352"/>
  <c r="J304"/>
  <c r="J264"/>
  <c r="J227"/>
  <c r="J170"/>
  <c r="J332"/>
  <c r="J273"/>
  <c r="J214"/>
  <c r="BK358"/>
  <c r="BK308"/>
  <c r="J283"/>
  <c r="J223"/>
  <c r="J310"/>
  <c r="BK151"/>
  <c r="J294"/>
  <c r="BK183"/>
  <c r="BK300"/>
  <c r="J256"/>
  <c r="J175"/>
  <c r="BK310"/>
  <c r="J242"/>
  <c r="J196"/>
  <c r="J368"/>
  <c r="J281"/>
  <c r="BK223"/>
  <c r="BK196"/>
  <c i="4" r="BK287"/>
  <c r="BK233"/>
  <c r="J179"/>
  <c r="BK293"/>
  <c r="J250"/>
  <c r="BK206"/>
  <c r="BK177"/>
  <c r="BK272"/>
  <c r="J190"/>
  <c r="J272"/>
  <c r="BK229"/>
  <c r="J187"/>
  <c r="BK284"/>
  <c r="BK220"/>
  <c r="BK181"/>
  <c r="J261"/>
  <c r="BK222"/>
  <c r="J144"/>
  <c r="BK280"/>
  <c r="J210"/>
  <c r="J169"/>
  <c r="BK227"/>
  <c r="BK166"/>
  <c i="5" r="BK123"/>
  <c r="BK126"/>
  <c i="6" r="J301"/>
  <c r="J173"/>
  <c r="BK263"/>
  <c r="J204"/>
  <c r="BK269"/>
  <c r="BK163"/>
  <c r="BK275"/>
  <c r="BK216"/>
  <c r="J272"/>
  <c r="BK170"/>
  <c r="J196"/>
  <c r="BK219"/>
  <c r="BK260"/>
  <c i="2" r="BK1229"/>
  <c r="BK1149"/>
  <c r="J1011"/>
  <c r="J826"/>
  <c r="BK679"/>
  <c r="J640"/>
  <c r="BK494"/>
  <c r="BK364"/>
  <c r="J285"/>
  <c r="J193"/>
  <c r="BK1207"/>
  <c r="J1091"/>
  <c r="BK1014"/>
  <c r="J949"/>
  <c r="J756"/>
  <c r="J656"/>
  <c r="J571"/>
  <c r="J435"/>
  <c r="J327"/>
  <c r="BK191"/>
  <c r="BK1168"/>
  <c r="J1040"/>
  <c r="J978"/>
  <c r="J896"/>
  <c r="J804"/>
  <c r="BK561"/>
  <c r="BK480"/>
  <c r="J288"/>
  <c r="BK1183"/>
  <c r="J1074"/>
  <c r="J955"/>
  <c r="J830"/>
  <c r="J686"/>
  <c r="BK556"/>
  <c r="J500"/>
  <c r="J253"/>
  <c r="J1183"/>
  <c r="J1107"/>
  <c r="BK1024"/>
  <c r="BK955"/>
  <c r="BK665"/>
  <c r="BK526"/>
  <c r="J341"/>
  <c r="J232"/>
  <c r="BK1204"/>
  <c r="BK1098"/>
  <c r="BK1032"/>
  <c r="BK961"/>
  <c r="BK883"/>
  <c r="BK692"/>
  <c r="J526"/>
  <c r="BK458"/>
  <c r="J310"/>
  <c r="J1138"/>
  <c r="BK1007"/>
  <c r="J961"/>
  <c r="J876"/>
  <c r="BK761"/>
  <c r="J670"/>
  <c r="BK488"/>
  <c r="BK391"/>
  <c r="BK288"/>
  <c r="J197"/>
  <c r="J1033"/>
  <c r="BK966"/>
  <c r="BK717"/>
  <c r="J599"/>
  <c r="BK477"/>
  <c r="J240"/>
  <c i="3" r="BK337"/>
  <c r="J279"/>
  <c r="BK248"/>
  <c r="J188"/>
  <c r="J343"/>
  <c r="J308"/>
  <c r="BK254"/>
  <c r="J210"/>
  <c r="J337"/>
  <c r="BK293"/>
  <c r="J246"/>
  <c r="BK175"/>
  <c r="BK330"/>
  <c r="J204"/>
  <c r="J302"/>
  <c r="BK202"/>
  <c r="BK323"/>
  <c r="J250"/>
  <c r="J155"/>
  <c r="BK275"/>
  <c r="J239"/>
  <c r="BK148"/>
  <c r="BK304"/>
  <c r="BK237"/>
  <c r="BK212"/>
  <c r="BK170"/>
  <c i="4" r="J265"/>
  <c r="BK216"/>
  <c r="J131"/>
  <c r="J277"/>
  <c r="J227"/>
  <c r="J183"/>
  <c r="J291"/>
  <c r="BK248"/>
  <c r="BK187"/>
  <c r="J268"/>
  <c r="BK236"/>
  <c r="J192"/>
  <c r="J287"/>
  <c r="J244"/>
  <c r="J207"/>
  <c r="BK165"/>
  <c r="J266"/>
  <c r="J225"/>
  <c r="BK298"/>
  <c r="BK259"/>
  <c r="J206"/>
  <c r="J158"/>
  <c r="BK225"/>
  <c r="BK158"/>
  <c i="5" r="J141"/>
  <c r="BK134"/>
  <c i="6" r="BK196"/>
  <c r="J274"/>
  <c r="BK192"/>
  <c r="BK224"/>
  <c r="J307"/>
  <c r="J273"/>
  <c r="BK183"/>
  <c r="J216"/>
  <c r="BK304"/>
  <c r="J198"/>
  <c r="BK212"/>
  <c r="J254"/>
  <c i="2" r="BK1234"/>
  <c r="J1204"/>
  <c r="J1026"/>
  <c r="BK819"/>
  <c r="J723"/>
  <c r="J642"/>
  <c r="BK533"/>
  <c r="BK389"/>
  <c r="BK290"/>
  <c r="BK1244"/>
  <c r="BK1212"/>
  <c r="BK1126"/>
  <c r="BK1018"/>
  <c r="BK984"/>
  <c r="J819"/>
  <c r="J681"/>
  <c r="J597"/>
  <c r="BK454"/>
  <c r="J364"/>
  <c r="BK216"/>
  <c r="J1175"/>
  <c r="J1023"/>
  <c r="J975"/>
  <c r="J890"/>
  <c r="BK830"/>
  <c r="J699"/>
  <c r="J498"/>
  <c r="J324"/>
  <c r="BK174"/>
  <c r="BK1119"/>
  <c r="J1014"/>
  <c r="BK949"/>
  <c r="BK816"/>
  <c r="BK626"/>
  <c r="J504"/>
  <c r="J413"/>
  <c r="BK163"/>
  <c r="BK1087"/>
  <c r="BK1000"/>
  <c r="J872"/>
  <c r="J644"/>
  <c r="J458"/>
  <c r="J254"/>
  <c r="J1212"/>
  <c r="J1158"/>
  <c r="J1057"/>
  <c r="J1003"/>
  <c r="BK951"/>
  <c r="BK750"/>
  <c r="J638"/>
  <c r="BK498"/>
  <c r="BK295"/>
  <c r="J163"/>
  <c r="BK1012"/>
  <c r="BK978"/>
  <c r="BK952"/>
  <c r="J837"/>
  <c r="BK705"/>
  <c r="J635"/>
  <c r="J451"/>
  <c r="J330"/>
  <c r="BK253"/>
  <c r="J1044"/>
  <c r="J1000"/>
  <c r="J917"/>
  <c r="BK670"/>
  <c r="J547"/>
  <c r="J263"/>
  <c i="3" r="J358"/>
  <c r="BK318"/>
  <c r="J275"/>
  <c r="J243"/>
  <c r="BK186"/>
  <c r="BK359"/>
  <c r="BK279"/>
  <c r="BK221"/>
  <c r="BK140"/>
  <c r="BK314"/>
  <c r="BK281"/>
  <c r="BK206"/>
  <c r="BK345"/>
  <c r="J221"/>
  <c r="J347"/>
  <c r="J277"/>
  <c r="J177"/>
  <c r="J313"/>
  <c r="J266"/>
  <c r="BK161"/>
  <c r="BK326"/>
  <c r="J235"/>
  <c r="BK368"/>
  <c r="J289"/>
  <c r="BK235"/>
  <c r="BK204"/>
  <c r="J161"/>
  <c i="4" r="BK261"/>
  <c r="J220"/>
  <c r="BK169"/>
  <c r="J282"/>
  <c r="BK234"/>
  <c r="J199"/>
  <c r="BK157"/>
  <c r="BK274"/>
  <c r="J217"/>
  <c r="J157"/>
  <c r="J258"/>
  <c r="J218"/>
  <c r="J137"/>
  <c r="BK262"/>
  <c r="BK204"/>
  <c r="BK137"/>
  <c r="J262"/>
  <c r="BK197"/>
  <c r="BK296"/>
  <c r="BK256"/>
  <c r="BK209"/>
  <c r="J166"/>
  <c r="BK224"/>
  <c r="J154"/>
  <c i="5" r="BK136"/>
  <c r="BK141"/>
  <c i="6" r="J290"/>
  <c r="J167"/>
  <c r="J271"/>
  <c r="J212"/>
  <c r="BK290"/>
  <c r="BK188"/>
  <c r="BK303"/>
  <c r="BK239"/>
  <c r="BK167"/>
  <c r="J192"/>
  <c r="J298"/>
  <c r="J165"/>
  <c r="J297"/>
  <c r="J224"/>
  <c i="2" r="J1218"/>
  <c r="J1181"/>
  <c r="BK1020"/>
  <c r="J954"/>
  <c r="J761"/>
  <c r="J665"/>
  <c r="J561"/>
  <c r="J454"/>
  <c r="J318"/>
  <c r="BK236"/>
  <c r="J1234"/>
  <c r="J1190"/>
  <c r="BK1060"/>
  <c r="BK1005"/>
  <c r="J930"/>
  <c r="J707"/>
  <c r="J679"/>
  <c r="J494"/>
  <c r="J389"/>
  <c r="BK232"/>
  <c r="J185"/>
  <c r="BK1164"/>
  <c r="BK1027"/>
  <c r="J939"/>
  <c r="J883"/>
  <c r="J717"/>
  <c r="BK604"/>
  <c r="BK428"/>
  <c r="J281"/>
  <c r="J1126"/>
  <c r="J1021"/>
  <c r="BK908"/>
  <c r="BK756"/>
  <c r="J602"/>
  <c r="BK517"/>
  <c r="J428"/>
  <c r="BK159"/>
  <c r="J1156"/>
  <c r="BK1046"/>
  <c r="J951"/>
  <c r="BK684"/>
  <c r="J426"/>
  <c r="BK240"/>
  <c r="BK1216"/>
  <c r="J1162"/>
  <c r="BK1071"/>
  <c r="BK1008"/>
  <c r="BK896"/>
  <c r="J675"/>
  <c r="BK599"/>
  <c r="BK482"/>
  <c r="J352"/>
  <c r="BK1158"/>
  <c r="J1009"/>
  <c r="J965"/>
  <c r="J863"/>
  <c r="BK707"/>
  <c r="BK648"/>
  <c r="J478"/>
  <c r="BK354"/>
  <c r="J273"/>
  <c r="BK169"/>
  <c r="BK1023"/>
  <c r="J976"/>
  <c r="BK699"/>
  <c r="BK571"/>
  <c r="J432"/>
  <c r="BK197"/>
  <c i="3" r="BK332"/>
  <c r="BK285"/>
  <c r="BK259"/>
  <c r="J193"/>
  <c r="BK364"/>
  <c r="J318"/>
  <c r="BK270"/>
  <c r="BK181"/>
  <c r="J350"/>
  <c r="BK302"/>
  <c r="BK244"/>
  <c r="BK177"/>
  <c r="J341"/>
  <c r="BK252"/>
  <c r="BK343"/>
  <c r="BK250"/>
  <c r="J361"/>
  <c r="BK291"/>
  <c r="J219"/>
  <c r="J359"/>
  <c r="J271"/>
  <c r="BK214"/>
  <c r="J364"/>
  <c r="BK271"/>
  <c r="J233"/>
  <c r="J186"/>
  <c i="4" r="BK289"/>
  <c r="BK239"/>
  <c r="J204"/>
  <c r="BK294"/>
  <c r="BK246"/>
  <c r="J201"/>
  <c r="BK168"/>
  <c r="BK277"/>
  <c r="BK254"/>
  <c r="BK194"/>
  <c r="BK150"/>
  <c r="J248"/>
  <c r="J202"/>
  <c r="J298"/>
  <c r="J241"/>
  <c r="J195"/>
  <c r="BK286"/>
  <c r="BK252"/>
  <c r="J194"/>
  <c r="BK131"/>
  <c r="J252"/>
  <c r="BK174"/>
  <c r="BK154"/>
  <c r="J222"/>
  <c r="J150"/>
  <c i="5" r="BK128"/>
  <c r="J134"/>
  <c i="6" r="J287"/>
  <c r="BK153"/>
  <c r="BK248"/>
  <c r="J153"/>
  <c r="J201"/>
  <c r="J145"/>
  <c r="J248"/>
  <c r="J157"/>
  <c r="BK307"/>
  <c r="J214"/>
  <c r="BK289"/>
  <c r="BK129"/>
  <c r="BK221"/>
  <c i="2" r="J236"/>
  <c r="BK148"/>
  <c r="J1089"/>
  <c r="J998"/>
  <c r="J932"/>
  <c r="BK833"/>
  <c r="BK642"/>
  <c r="J520"/>
  <c r="J386"/>
  <c r="J148"/>
  <c r="J1085"/>
  <c r="J979"/>
  <c r="BK863"/>
  <c r="BK734"/>
  <c r="BK566"/>
  <c r="BK500"/>
  <c r="J354"/>
  <c r="J188"/>
  <c r="BK1162"/>
  <c r="J1071"/>
  <c r="J1017"/>
  <c r="J945"/>
  <c r="J628"/>
  <c r="BK435"/>
  <c r="J295"/>
  <c r="BK1218"/>
  <c r="BK1181"/>
  <c r="J1087"/>
  <c r="BK1015"/>
  <c r="J952"/>
  <c r="J790"/>
  <c r="J672"/>
  <c r="J630"/>
  <c r="J491"/>
  <c r="BK293"/>
  <c r="BK1091"/>
  <c r="J1005"/>
  <c r="BK930"/>
  <c r="BK723"/>
  <c r="BK663"/>
  <c r="BK491"/>
  <c r="BK367"/>
  <c r="BK264"/>
  <c r="J159"/>
  <c r="J1015"/>
  <c r="BK872"/>
  <c r="BK611"/>
  <c r="J484"/>
  <c r="BK426"/>
  <c r="J191"/>
  <c i="3" r="J328"/>
  <c r="BK283"/>
  <c r="J244"/>
  <c r="BK191"/>
  <c r="J148"/>
  <c r="BK298"/>
  <c r="BK227"/>
  <c r="J173"/>
  <c r="BK321"/>
  <c r="BK287"/>
  <c r="BK217"/>
  <c r="BK347"/>
  <c r="BK268"/>
  <c r="BK352"/>
  <c r="BK295"/>
  <c r="BK188"/>
  <c r="BK335"/>
  <c r="BK273"/>
  <c r="BK210"/>
  <c r="BK350"/>
  <c r="BK264"/>
  <c r="J200"/>
  <c r="J353"/>
  <c r="BK261"/>
  <c r="BK219"/>
  <c r="J183"/>
  <c i="4" r="J256"/>
  <c r="BK200"/>
  <c r="J286"/>
  <c r="J231"/>
  <c r="BK195"/>
  <c r="J139"/>
  <c r="BK275"/>
  <c r="BK241"/>
  <c r="J177"/>
  <c r="J263"/>
  <c r="J216"/>
  <c r="BK176"/>
  <c r="BK271"/>
  <c r="BK240"/>
  <c r="BK183"/>
  <c r="J271"/>
  <c r="J239"/>
  <c r="BK185"/>
  <c r="J294"/>
  <c r="J234"/>
  <c r="J185"/>
  <c r="J243"/>
  <c r="BK221"/>
  <c r="BK139"/>
  <c i="5" r="J126"/>
  <c r="J130"/>
  <c i="6" r="J221"/>
  <c r="J129"/>
  <c r="J269"/>
  <c r="BK198"/>
  <c r="J228"/>
  <c r="BK165"/>
  <c r="BK274"/>
  <c r="BK204"/>
  <c r="BK254"/>
  <c r="J163"/>
  <c r="J239"/>
  <c r="BK145"/>
  <c r="BK273"/>
  <c r="BK178"/>
  <c i="2" r="J1244"/>
  <c r="J1216"/>
  <c r="BK1033"/>
  <c r="J948"/>
  <c r="J690"/>
  <c r="BK625"/>
  <c r="BK515"/>
  <c r="J391"/>
  <c r="J293"/>
  <c r="BK221"/>
  <c r="J1231"/>
  <c r="BK1147"/>
  <c r="J1020"/>
  <c r="J973"/>
  <c r="J817"/>
  <c r="J667"/>
  <c r="BK584"/>
  <c r="J417"/>
  <c r="BK352"/>
  <c r="BK209"/>
  <c r="BK1179"/>
  <c r="J1060"/>
  <c r="J981"/>
  <c r="J908"/>
  <c r="BK814"/>
  <c r="BK630"/>
  <c r="BK484"/>
  <c r="BK318"/>
  <c r="BK185"/>
  <c r="J1149"/>
  <c r="BK1040"/>
  <c r="BK928"/>
  <c r="J776"/>
  <c r="J625"/>
  <c r="BK504"/>
  <c r="BK262"/>
  <c r="BK1186"/>
  <c r="J1119"/>
  <c r="J986"/>
  <c r="BK805"/>
  <c r="BK602"/>
  <c r="BK386"/>
  <c r="BK273"/>
  <c r="BK1214"/>
  <c r="J1131"/>
  <c r="BK1017"/>
  <c r="BK939"/>
  <c r="BK826"/>
  <c r="J663"/>
  <c r="BK576"/>
  <c r="J440"/>
  <c r="BK224"/>
  <c r="BK1131"/>
  <c r="BK998"/>
  <c r="J936"/>
  <c r="J805"/>
  <c r="J701"/>
  <c r="BK520"/>
  <c r="J384"/>
  <c r="BK324"/>
  <c r="BK141"/>
  <c r="J1007"/>
  <c r="BK846"/>
  <c r="BK644"/>
  <c r="J576"/>
  <c r="BK440"/>
  <c i="1" r="AS94"/>
  <c i="3" r="J237"/>
  <c r="J166"/>
  <c r="J335"/>
  <c r="J287"/>
  <c r="J225"/>
  <c r="BK353"/>
  <c r="BK305"/>
  <c r="BK277"/>
  <c r="BK229"/>
  <c r="BK158"/>
  <c r="BK289"/>
  <c r="J153"/>
  <c r="J321"/>
  <c r="BK231"/>
  <c r="J356"/>
  <c r="J268"/>
  <c r="BK166"/>
  <c r="BK294"/>
  <c r="J248"/>
  <c r="J181"/>
  <c r="J295"/>
  <c r="J229"/>
  <c r="BK200"/>
  <c i="4" r="BK266"/>
  <c r="J237"/>
  <c r="BK199"/>
  <c r="J289"/>
  <c r="J240"/>
  <c r="BK192"/>
  <c r="J302"/>
  <c r="J259"/>
  <c r="BK210"/>
  <c r="BK144"/>
  <c r="BK243"/>
  <c r="BK201"/>
  <c r="J174"/>
  <c r="BK265"/>
  <c r="J214"/>
  <c r="BK171"/>
  <c r="BK263"/>
  <c r="J229"/>
  <c r="BK179"/>
  <c r="BK291"/>
  <c r="J233"/>
  <c r="BK172"/>
  <c r="J235"/>
  <c r="J200"/>
  <c i="5" r="J128"/>
  <c r="BK139"/>
  <c r="J132"/>
  <c i="6" r="BK208"/>
  <c r="J283"/>
  <c r="J226"/>
  <c r="J270"/>
  <c r="BK194"/>
  <c r="BK298"/>
  <c r="J233"/>
  <c r="BK297"/>
  <c r="J183"/>
  <c r="BK272"/>
  <c r="BK173"/>
  <c r="BK159"/>
  <c r="BK270"/>
  <c r="J176"/>
  <c i="2" l="1" r="R140"/>
  <c r="T280"/>
  <c r="BK483"/>
  <c r="J483"/>
  <c r="J103"/>
  <c r="P647"/>
  <c r="R674"/>
  <c r="P875"/>
  <c r="T1059"/>
  <c r="BK1206"/>
  <c r="J1206"/>
  <c r="J117"/>
  <c i="3" r="R160"/>
  <c r="R185"/>
  <c r="R216"/>
  <c r="BK263"/>
  <c r="J263"/>
  <c r="J108"/>
  <c r="BK312"/>
  <c r="J312"/>
  <c r="J111"/>
  <c r="P334"/>
  <c i="4" r="T156"/>
  <c i="5" r="P138"/>
  <c i="2" r="T140"/>
  <c r="BK280"/>
  <c r="J280"/>
  <c r="J101"/>
  <c r="R379"/>
  <c r="T624"/>
  <c r="P709"/>
  <c r="P832"/>
  <c r="P997"/>
  <c r="BK1043"/>
  <c r="J1043"/>
  <c r="J113"/>
  <c r="T1151"/>
  <c r="P1206"/>
  <c i="3" r="T139"/>
  <c r="T169"/>
  <c r="T199"/>
  <c r="T241"/>
  <c r="R258"/>
  <c r="R297"/>
  <c r="T312"/>
  <c r="R334"/>
  <c i="5" r="R125"/>
  <c r="R121"/>
  <c r="R120"/>
  <c i="2" r="R171"/>
  <c r="BK220"/>
  <c r="J220"/>
  <c r="J100"/>
  <c r="T483"/>
  <c r="T647"/>
  <c r="P674"/>
  <c r="T875"/>
  <c r="R1059"/>
  <c r="T1185"/>
  <c r="P1233"/>
  <c i="3" r="BK160"/>
  <c r="J160"/>
  <c r="J99"/>
  <c r="BK185"/>
  <c r="J185"/>
  <c r="J101"/>
  <c r="BK216"/>
  <c r="J216"/>
  <c r="J105"/>
  <c r="R263"/>
  <c r="P312"/>
  <c r="BK334"/>
  <c r="J334"/>
  <c r="J113"/>
  <c i="4" r="BK136"/>
  <c r="J136"/>
  <c r="J99"/>
  <c r="R136"/>
  <c r="R129"/>
  <c r="T136"/>
  <c r="T129"/>
  <c r="P141"/>
  <c r="R141"/>
  <c r="BK290"/>
  <c r="J290"/>
  <c r="J105"/>
  <c i="5" r="BK125"/>
  <c r="J125"/>
  <c r="J99"/>
  <c i="6" r="P128"/>
  <c r="T169"/>
  <c r="R207"/>
  <c i="2" r="P140"/>
  <c r="R280"/>
  <c r="P379"/>
  <c r="P624"/>
  <c r="BK709"/>
  <c r="J709"/>
  <c r="J108"/>
  <c r="R832"/>
  <c r="R997"/>
  <c r="P1043"/>
  <c r="R1151"/>
  <c r="T1206"/>
  <c i="3" r="P160"/>
  <c r="P185"/>
  <c r="T216"/>
  <c r="T263"/>
  <c r="T307"/>
  <c r="T325"/>
  <c r="P349"/>
  <c i="4" r="P156"/>
  <c r="P152"/>
  <c r="P290"/>
  <c i="5" r="BK138"/>
  <c r="J138"/>
  <c r="J100"/>
  <c i="6" r="R169"/>
  <c r="BK232"/>
  <c r="J232"/>
  <c r="J104"/>
  <c i="2" r="BK171"/>
  <c r="R220"/>
  <c r="BK379"/>
  <c r="J379"/>
  <c r="J102"/>
  <c r="BK624"/>
  <c r="J624"/>
  <c r="J104"/>
  <c r="T709"/>
  <c r="BK832"/>
  <c r="J832"/>
  <c r="J109"/>
  <c r="T997"/>
  <c r="R1043"/>
  <c r="BK1151"/>
  <c r="J1151"/>
  <c r="J115"/>
  <c r="P1185"/>
  <c r="BK1233"/>
  <c r="J1233"/>
  <c r="J118"/>
  <c i="3" r="R139"/>
  <c r="BK169"/>
  <c r="J169"/>
  <c r="J100"/>
  <c r="R199"/>
  <c r="R241"/>
  <c r="T258"/>
  <c r="T297"/>
  <c r="R312"/>
  <c r="T349"/>
  <c i="4" r="P136"/>
  <c r="P129"/>
  <c r="BK141"/>
  <c r="J141"/>
  <c r="J100"/>
  <c r="T141"/>
  <c r="R290"/>
  <c i="5" r="T125"/>
  <c i="6" r="T128"/>
  <c r="T127"/>
  <c r="T191"/>
  <c r="T207"/>
  <c r="BK262"/>
  <c r="J262"/>
  <c r="J105"/>
  <c i="2" r="BK140"/>
  <c r="J140"/>
  <c r="J98"/>
  <c r="P280"/>
  <c r="T379"/>
  <c r="R624"/>
  <c r="R709"/>
  <c r="T832"/>
  <c r="BK997"/>
  <c r="J997"/>
  <c r="J112"/>
  <c r="T1043"/>
  <c r="P1151"/>
  <c r="R1206"/>
  <c i="3" r="BK139"/>
  <c r="J139"/>
  <c r="J98"/>
  <c r="P169"/>
  <c r="BK199"/>
  <c r="BK241"/>
  <c r="J241"/>
  <c r="J106"/>
  <c r="BK258"/>
  <c r="J258"/>
  <c r="J107"/>
  <c r="P297"/>
  <c r="P307"/>
  <c r="BK325"/>
  <c r="J325"/>
  <c r="J112"/>
  <c r="T334"/>
  <c i="5" r="P125"/>
  <c r="P121"/>
  <c r="P120"/>
  <c i="1" r="AU98"/>
  <c i="6" r="BK169"/>
  <c r="J169"/>
  <c r="J99"/>
  <c r="R191"/>
  <c r="BK207"/>
  <c r="J207"/>
  <c r="J103"/>
  <c r="R232"/>
  <c r="T262"/>
  <c i="2" r="P171"/>
  <c r="T220"/>
  <c r="P483"/>
  <c r="BK647"/>
  <c r="BK674"/>
  <c r="J674"/>
  <c r="J107"/>
  <c r="R875"/>
  <c r="P1059"/>
  <c r="R1185"/>
  <c r="R1233"/>
  <c i="3" r="P139"/>
  <c r="P138"/>
  <c r="R169"/>
  <c r="P199"/>
  <c r="P241"/>
  <c r="P258"/>
  <c r="BK297"/>
  <c r="J297"/>
  <c r="J109"/>
  <c r="R307"/>
  <c r="R325"/>
  <c r="BK349"/>
  <c r="J349"/>
  <c r="J114"/>
  <c i="4" r="R156"/>
  <c r="R152"/>
  <c i="5" r="T138"/>
  <c i="6" r="BK128"/>
  <c r="J128"/>
  <c r="J98"/>
  <c r="P169"/>
  <c r="P191"/>
  <c r="P207"/>
  <c r="P232"/>
  <c r="R262"/>
  <c i="2" r="T171"/>
  <c r="P220"/>
  <c r="R483"/>
  <c r="R647"/>
  <c r="R646"/>
  <c r="T674"/>
  <c r="BK875"/>
  <c r="J875"/>
  <c r="J110"/>
  <c r="BK1059"/>
  <c r="J1059"/>
  <c r="J114"/>
  <c r="BK1185"/>
  <c r="J1185"/>
  <c r="J116"/>
  <c r="T1233"/>
  <c i="3" r="T160"/>
  <c r="T185"/>
  <c r="P216"/>
  <c r="P263"/>
  <c r="BK307"/>
  <c r="J307"/>
  <c r="J110"/>
  <c r="P325"/>
  <c r="R349"/>
  <c i="4" r="BK156"/>
  <c r="J156"/>
  <c r="J104"/>
  <c r="T290"/>
  <c i="5" r="R138"/>
  <c i="6" r="R128"/>
  <c r="R127"/>
  <c r="BK191"/>
  <c r="J191"/>
  <c r="J100"/>
  <c r="T232"/>
  <c r="P262"/>
  <c r="BK300"/>
  <c r="J300"/>
  <c r="J106"/>
  <c r="P300"/>
  <c r="R300"/>
  <c r="T300"/>
  <c i="3" r="BK367"/>
  <c r="BK366"/>
  <c r="J366"/>
  <c r="J116"/>
  <c r="BK363"/>
  <c r="J363"/>
  <c r="J115"/>
  <c i="4" r="BK149"/>
  <c r="J149"/>
  <c r="J101"/>
  <c r="BK153"/>
  <c r="J153"/>
  <c r="J103"/>
  <c i="5" r="BK122"/>
  <c r="J122"/>
  <c r="J98"/>
  <c i="3" r="BK195"/>
  <c r="J195"/>
  <c r="J102"/>
  <c i="4" r="BK297"/>
  <c r="J297"/>
  <c r="J106"/>
  <c i="2" r="BK989"/>
  <c r="J989"/>
  <c r="J111"/>
  <c i="4" r="BK130"/>
  <c r="J130"/>
  <c r="J98"/>
  <c r="BK301"/>
  <c r="J301"/>
  <c r="J108"/>
  <c i="6" r="BK203"/>
  <c r="J203"/>
  <c r="J101"/>
  <c r="J123"/>
  <c r="BE159"/>
  <c r="BE165"/>
  <c r="BE239"/>
  <c r="BE274"/>
  <c r="BE157"/>
  <c r="BE173"/>
  <c r="BE188"/>
  <c r="BE192"/>
  <c r="BE196"/>
  <c r="BE204"/>
  <c r="BE224"/>
  <c r="BE297"/>
  <c r="BE307"/>
  <c r="F123"/>
  <c r="BE153"/>
  <c r="BE176"/>
  <c r="BE178"/>
  <c r="BE201"/>
  <c r="BE208"/>
  <c r="BE216"/>
  <c r="BE275"/>
  <c r="E116"/>
  <c r="J122"/>
  <c r="BE198"/>
  <c r="BE212"/>
  <c r="BE129"/>
  <c r="BE145"/>
  <c r="BE194"/>
  <c r="BE221"/>
  <c r="BE254"/>
  <c r="BE269"/>
  <c r="BE270"/>
  <c r="BE271"/>
  <c r="BE290"/>
  <c r="J120"/>
  <c r="BE233"/>
  <c r="BE248"/>
  <c r="BE283"/>
  <c r="BE287"/>
  <c r="BE298"/>
  <c r="BE304"/>
  <c r="BE306"/>
  <c r="BE167"/>
  <c r="BE170"/>
  <c r="BE183"/>
  <c r="BE214"/>
  <c r="BE219"/>
  <c r="BE289"/>
  <c r="BE301"/>
  <c r="BE303"/>
  <c r="BE163"/>
  <c r="BE226"/>
  <c r="BE228"/>
  <c r="BE230"/>
  <c r="BE260"/>
  <c r="BE263"/>
  <c r="BE272"/>
  <c r="BE273"/>
  <c i="4" r="BK152"/>
  <c r="BK300"/>
  <c r="J300"/>
  <c r="J107"/>
  <c i="5" r="J91"/>
  <c r="J117"/>
  <c r="BE134"/>
  <c r="BE136"/>
  <c r="BE139"/>
  <c r="BE141"/>
  <c r="F92"/>
  <c r="BE128"/>
  <c r="J89"/>
  <c r="BE123"/>
  <c r="BE126"/>
  <c r="E110"/>
  <c r="BE130"/>
  <c r="BE132"/>
  <c i="3" r="J199"/>
  <c r="J104"/>
  <c i="4" r="F125"/>
  <c r="BE142"/>
  <c r="BE169"/>
  <c r="BE171"/>
  <c r="BE190"/>
  <c r="BE195"/>
  <c r="BE197"/>
  <c r="BE201"/>
  <c r="BE231"/>
  <c r="BE256"/>
  <c i="3" r="BK138"/>
  <c r="J138"/>
  <c r="J97"/>
  <c i="4" r="E85"/>
  <c r="J92"/>
  <c r="J124"/>
  <c r="BE177"/>
  <c r="BE194"/>
  <c r="BE225"/>
  <c r="BE239"/>
  <c r="BE244"/>
  <c r="BE248"/>
  <c r="BE274"/>
  <c r="BE275"/>
  <c r="BE277"/>
  <c r="BE287"/>
  <c r="BE289"/>
  <c r="BE293"/>
  <c i="3" r="J367"/>
  <c r="J117"/>
  <c i="4" r="BE150"/>
  <c r="BE176"/>
  <c r="BE181"/>
  <c r="BE206"/>
  <c r="BE210"/>
  <c r="BE212"/>
  <c r="BE217"/>
  <c r="BE218"/>
  <c r="BE282"/>
  <c r="BE284"/>
  <c r="BE139"/>
  <c r="BE147"/>
  <c r="BE157"/>
  <c r="BE174"/>
  <c r="BE192"/>
  <c r="BE199"/>
  <c r="BE200"/>
  <c r="BE224"/>
  <c r="BE229"/>
  <c r="BE235"/>
  <c r="BE246"/>
  <c r="BE250"/>
  <c r="BE252"/>
  <c r="BE254"/>
  <c r="BE280"/>
  <c r="BE294"/>
  <c r="BE296"/>
  <c r="J122"/>
  <c r="BE144"/>
  <c r="BE158"/>
  <c r="BE166"/>
  <c r="BE168"/>
  <c r="BE188"/>
  <c r="BE221"/>
  <c r="BE222"/>
  <c r="BE234"/>
  <c r="BE240"/>
  <c r="BE302"/>
  <c r="BE131"/>
  <c r="BE137"/>
  <c r="BE183"/>
  <c r="BE204"/>
  <c r="BE214"/>
  <c r="BE220"/>
  <c r="BE233"/>
  <c r="BE261"/>
  <c r="BE262"/>
  <c r="BE172"/>
  <c r="BE179"/>
  <c r="BE202"/>
  <c r="BE207"/>
  <c r="BE209"/>
  <c r="BE216"/>
  <c r="BE236"/>
  <c r="BE237"/>
  <c r="BE241"/>
  <c r="BE258"/>
  <c r="BE259"/>
  <c r="BE263"/>
  <c r="BE265"/>
  <c r="BE266"/>
  <c r="BE268"/>
  <c r="BE269"/>
  <c r="BE271"/>
  <c r="BE272"/>
  <c r="BE291"/>
  <c r="BE298"/>
  <c r="BE154"/>
  <c r="BE165"/>
  <c r="BE185"/>
  <c r="BE186"/>
  <c r="BE187"/>
  <c r="BE227"/>
  <c r="BE243"/>
  <c r="BE286"/>
  <c i="2" r="J647"/>
  <c r="J106"/>
  <c i="3" r="E127"/>
  <c r="J133"/>
  <c r="BE153"/>
  <c r="BE155"/>
  <c r="BE177"/>
  <c r="BE193"/>
  <c r="BE285"/>
  <c r="BE300"/>
  <c r="BE328"/>
  <c r="BE330"/>
  <c r="BE332"/>
  <c r="BE335"/>
  <c r="BE337"/>
  <c r="BE341"/>
  <c r="BE347"/>
  <c r="BE364"/>
  <c r="BE368"/>
  <c r="J134"/>
  <c r="BE158"/>
  <c r="BE173"/>
  <c r="BE191"/>
  <c r="BE219"/>
  <c r="BE227"/>
  <c r="BE229"/>
  <c r="BE250"/>
  <c r="BE268"/>
  <c r="BE287"/>
  <c r="BE295"/>
  <c r="BE304"/>
  <c r="BE318"/>
  <c r="BE343"/>
  <c r="BE345"/>
  <c r="BE356"/>
  <c r="F134"/>
  <c r="BE196"/>
  <c r="BE231"/>
  <c r="BE243"/>
  <c r="BE246"/>
  <c r="BE279"/>
  <c r="BE294"/>
  <c r="BE302"/>
  <c r="BE314"/>
  <c r="BE352"/>
  <c r="BE358"/>
  <c r="J89"/>
  <c r="BE148"/>
  <c r="BE151"/>
  <c r="BE204"/>
  <c r="BE237"/>
  <c r="BE244"/>
  <c r="BE254"/>
  <c r="BE259"/>
  <c r="BE273"/>
  <c r="BE291"/>
  <c r="BE305"/>
  <c r="BE308"/>
  <c r="BE313"/>
  <c r="BE326"/>
  <c r="BE353"/>
  <c r="BE359"/>
  <c r="BE140"/>
  <c r="BE200"/>
  <c r="BE208"/>
  <c r="BE242"/>
  <c r="BE256"/>
  <c r="BE270"/>
  <c r="BE275"/>
  <c r="BE277"/>
  <c r="BE298"/>
  <c r="BE323"/>
  <c r="BE350"/>
  <c r="BE161"/>
  <c r="BE170"/>
  <c r="BE179"/>
  <c r="BE181"/>
  <c r="BE188"/>
  <c r="BE210"/>
  <c r="BE225"/>
  <c r="BE235"/>
  <c r="BE239"/>
  <c r="BE248"/>
  <c r="BE252"/>
  <c r="BE261"/>
  <c r="BE264"/>
  <c r="BE315"/>
  <c r="BE339"/>
  <c i="2" r="J171"/>
  <c r="J99"/>
  <c i="3" r="BE166"/>
  <c r="BE183"/>
  <c r="BE186"/>
  <c r="BE233"/>
  <c r="BE266"/>
  <c r="BE281"/>
  <c r="BE283"/>
  <c r="BE293"/>
  <c r="BE175"/>
  <c r="BE202"/>
  <c r="BE206"/>
  <c r="BE212"/>
  <c r="BE214"/>
  <c r="BE217"/>
  <c r="BE221"/>
  <c r="BE223"/>
  <c r="BE271"/>
  <c r="BE289"/>
  <c r="BE310"/>
  <c r="BE321"/>
  <c r="BE355"/>
  <c r="BE361"/>
  <c i="2" r="J92"/>
  <c r="BE166"/>
  <c r="BE172"/>
  <c r="BE221"/>
  <c r="BE294"/>
  <c r="BE354"/>
  <c r="BE364"/>
  <c r="BE454"/>
  <c r="BE499"/>
  <c r="BE515"/>
  <c r="BE526"/>
  <c r="BE654"/>
  <c r="BE672"/>
  <c r="BE692"/>
  <c r="BE756"/>
  <c r="BE761"/>
  <c r="BE816"/>
  <c r="BE883"/>
  <c r="BE896"/>
  <c r="BE902"/>
  <c r="BE928"/>
  <c r="BE930"/>
  <c r="BE945"/>
  <c r="BE981"/>
  <c r="BE1024"/>
  <c r="BE1087"/>
  <c r="BE1098"/>
  <c r="BE1126"/>
  <c r="F92"/>
  <c r="BE188"/>
  <c r="BE191"/>
  <c r="BE204"/>
  <c r="BE207"/>
  <c r="BE254"/>
  <c r="BE318"/>
  <c r="BE426"/>
  <c r="BE456"/>
  <c r="BE561"/>
  <c r="BE584"/>
  <c r="BE599"/>
  <c r="BE644"/>
  <c r="BE679"/>
  <c r="BE681"/>
  <c r="BE750"/>
  <c r="BE949"/>
  <c r="BE986"/>
  <c r="BE987"/>
  <c r="BE1074"/>
  <c r="BE1105"/>
  <c r="BE1166"/>
  <c r="BE1168"/>
  <c r="BE1175"/>
  <c r="J89"/>
  <c r="BE148"/>
  <c r="BE193"/>
  <c r="BE197"/>
  <c r="BE209"/>
  <c r="BE253"/>
  <c r="BE262"/>
  <c r="BE281"/>
  <c r="BE288"/>
  <c r="BE327"/>
  <c r="BE361"/>
  <c r="BE367"/>
  <c r="BE386"/>
  <c r="BE417"/>
  <c r="BE556"/>
  <c r="BE566"/>
  <c r="BE604"/>
  <c r="BE635"/>
  <c r="BE667"/>
  <c r="BE717"/>
  <c r="BE805"/>
  <c r="BE830"/>
  <c r="BE873"/>
  <c r="BE917"/>
  <c r="BE946"/>
  <c r="BE948"/>
  <c r="BE1011"/>
  <c r="BE1012"/>
  <c r="BE1046"/>
  <c r="BE1110"/>
  <c r="BE1156"/>
  <c r="BE1212"/>
  <c r="BE1220"/>
  <c r="E128"/>
  <c r="J134"/>
  <c r="BE141"/>
  <c r="BE169"/>
  <c r="BE285"/>
  <c r="BE377"/>
  <c r="BE391"/>
  <c r="BE413"/>
  <c r="BE480"/>
  <c r="BE491"/>
  <c r="BE517"/>
  <c r="BE540"/>
  <c r="BE611"/>
  <c r="BE625"/>
  <c r="BE630"/>
  <c r="BE640"/>
  <c r="BE670"/>
  <c r="BE701"/>
  <c r="BE705"/>
  <c r="BE817"/>
  <c r="BE826"/>
  <c r="BE833"/>
  <c r="BE890"/>
  <c r="BE975"/>
  <c r="BE978"/>
  <c r="BE1032"/>
  <c r="BE1181"/>
  <c r="BE1202"/>
  <c r="BE174"/>
  <c r="BE232"/>
  <c r="BE240"/>
  <c r="BE273"/>
  <c r="BE295"/>
  <c r="BE330"/>
  <c r="BE341"/>
  <c r="BE384"/>
  <c r="BE468"/>
  <c r="BE478"/>
  <c r="BE479"/>
  <c r="BE484"/>
  <c r="BE488"/>
  <c r="BE494"/>
  <c r="BE500"/>
  <c r="BE504"/>
  <c r="BE508"/>
  <c r="BE520"/>
  <c r="BE523"/>
  <c r="BE597"/>
  <c r="BE656"/>
  <c r="BE663"/>
  <c r="BE675"/>
  <c r="BE723"/>
  <c r="BE837"/>
  <c r="BE939"/>
  <c r="BE951"/>
  <c r="BE966"/>
  <c r="BE972"/>
  <c r="BE973"/>
  <c r="BE982"/>
  <c r="BE1003"/>
  <c r="BE1005"/>
  <c r="BE1007"/>
  <c r="BE1023"/>
  <c r="BE1053"/>
  <c r="BE1057"/>
  <c r="BE1060"/>
  <c r="BE1089"/>
  <c r="BE1107"/>
  <c r="BE163"/>
  <c r="BE216"/>
  <c r="BE236"/>
  <c r="BE263"/>
  <c r="BE264"/>
  <c r="BE290"/>
  <c r="BE293"/>
  <c r="BE321"/>
  <c r="BE352"/>
  <c r="BE380"/>
  <c r="BE389"/>
  <c r="BE435"/>
  <c r="BE451"/>
  <c r="BE477"/>
  <c r="BE571"/>
  <c r="BE581"/>
  <c r="BE638"/>
  <c r="BE648"/>
  <c r="BE665"/>
  <c r="BE686"/>
  <c r="BE690"/>
  <c r="BE727"/>
  <c r="BE776"/>
  <c r="BE819"/>
  <c r="BE954"/>
  <c r="BE984"/>
  <c r="BE1008"/>
  <c r="BE1017"/>
  <c r="BE1018"/>
  <c r="BE1020"/>
  <c r="BE1041"/>
  <c r="BE1085"/>
  <c r="BE1091"/>
  <c r="BE1119"/>
  <c r="BE1131"/>
  <c r="BE1138"/>
  <c r="BE1147"/>
  <c r="BE1149"/>
  <c r="BE1152"/>
  <c r="BE1183"/>
  <c r="BE249"/>
  <c r="BE496"/>
  <c r="BE498"/>
  <c r="BE533"/>
  <c r="BE547"/>
  <c r="BE576"/>
  <c r="BE602"/>
  <c r="BE642"/>
  <c r="BE710"/>
  <c r="BE734"/>
  <c r="BE797"/>
  <c r="BE814"/>
  <c r="BE846"/>
  <c r="BE919"/>
  <c r="BE932"/>
  <c r="BE952"/>
  <c r="BE961"/>
  <c r="BE965"/>
  <c r="BE976"/>
  <c r="BE979"/>
  <c r="BE1009"/>
  <c r="BE1021"/>
  <c r="BE1026"/>
  <c r="BE1033"/>
  <c r="BE1071"/>
  <c r="BE1158"/>
  <c r="BE1162"/>
  <c r="BE1164"/>
  <c r="BE1186"/>
  <c r="BE1204"/>
  <c r="BE1207"/>
  <c r="BE1210"/>
  <c r="BE1216"/>
  <c r="BE1218"/>
  <c r="BE1231"/>
  <c r="BE1234"/>
  <c r="BE159"/>
  <c r="BE185"/>
  <c r="BE224"/>
  <c r="BE310"/>
  <c r="BE324"/>
  <c r="BE428"/>
  <c r="BE432"/>
  <c r="BE437"/>
  <c r="BE440"/>
  <c r="BE458"/>
  <c r="BE482"/>
  <c r="BE626"/>
  <c r="BE628"/>
  <c r="BE633"/>
  <c r="BE684"/>
  <c r="BE699"/>
  <c r="BE707"/>
  <c r="BE726"/>
  <c r="BE790"/>
  <c r="BE804"/>
  <c r="BE863"/>
  <c r="BE872"/>
  <c r="BE876"/>
  <c r="BE908"/>
  <c r="BE936"/>
  <c r="BE955"/>
  <c r="BE963"/>
  <c r="BE990"/>
  <c r="BE998"/>
  <c r="BE1000"/>
  <c r="BE1014"/>
  <c r="BE1015"/>
  <c r="BE1027"/>
  <c r="BE1040"/>
  <c r="BE1044"/>
  <c r="BE1055"/>
  <c r="BE1179"/>
  <c r="BE1190"/>
  <c r="BE1214"/>
  <c r="BE1229"/>
  <c r="BE1242"/>
  <c r="BE1244"/>
  <c r="F37"/>
  <c i="1" r="BD95"/>
  <c i="2" r="F34"/>
  <c i="1" r="BA95"/>
  <c i="2" r="J34"/>
  <c i="1" r="AW95"/>
  <c i="3" r="J34"/>
  <c i="1" r="AW96"/>
  <c i="4" r="F34"/>
  <c i="1" r="BA97"/>
  <c i="4" r="F36"/>
  <c i="1" r="BC97"/>
  <c i="5" r="F35"/>
  <c i="1" r="BB98"/>
  <c i="6" r="F35"/>
  <c i="1" r="BB99"/>
  <c i="6" r="J34"/>
  <c i="1" r="AW99"/>
  <c i="2" r="F35"/>
  <c i="1" r="BB95"/>
  <c i="2" r="F36"/>
  <c i="1" r="BC95"/>
  <c i="3" r="F35"/>
  <c i="1" r="BB96"/>
  <c i="3" r="F37"/>
  <c i="1" r="BD96"/>
  <c i="4" r="J34"/>
  <c i="1" r="AW97"/>
  <c i="4" r="F35"/>
  <c i="1" r="BB97"/>
  <c i="5" r="F36"/>
  <c i="1" r="BC98"/>
  <c i="5" r="J34"/>
  <c i="1" r="AW98"/>
  <c i="6" r="F37"/>
  <c i="1" r="BD99"/>
  <c i="3" r="F34"/>
  <c i="1" r="BA96"/>
  <c i="3" r="F36"/>
  <c i="1" r="BC96"/>
  <c i="4" r="F37"/>
  <c i="1" r="BD97"/>
  <c i="5" r="F37"/>
  <c i="1" r="BD98"/>
  <c i="5" r="F34"/>
  <c i="1" r="BA98"/>
  <c i="6" r="F34"/>
  <c i="1" r="BA99"/>
  <c i="6" r="F36"/>
  <c i="1" r="BC99"/>
  <c i="3" l="1" r="T138"/>
  <c i="2" r="BK646"/>
  <c r="J646"/>
  <c r="J105"/>
  <c i="4" r="P128"/>
  <c i="1" r="AU97"/>
  <c i="6" r="P127"/>
  <c r="P126"/>
  <c i="1" r="AU99"/>
  <c i="2" r="T139"/>
  <c i="6" r="P206"/>
  <c i="2" r="BK139"/>
  <c r="BK138"/>
  <c r="J138"/>
  <c r="R139"/>
  <c r="R138"/>
  <c i="3" r="BK198"/>
  <c r="J198"/>
  <c r="J103"/>
  <c i="6" r="T206"/>
  <c i="3" r="R198"/>
  <c i="5" r="T121"/>
  <c r="T120"/>
  <c i="6" r="R206"/>
  <c r="R126"/>
  <c i="2" r="T646"/>
  <c i="4" r="T152"/>
  <c r="T128"/>
  <c i="2" r="P646"/>
  <c i="4" r="R128"/>
  <c i="3" r="P198"/>
  <c r="P137"/>
  <c i="1" r="AU96"/>
  <c i="6" r="T126"/>
  <c i="3" r="R138"/>
  <c r="R137"/>
  <c i="2" r="P139"/>
  <c r="P138"/>
  <c i="1" r="AU95"/>
  <c i="3" r="T198"/>
  <c i="4" r="BK129"/>
  <c r="J129"/>
  <c r="J97"/>
  <c i="6" r="BK127"/>
  <c r="J127"/>
  <c r="J97"/>
  <c r="BK206"/>
  <c r="J206"/>
  <c r="J102"/>
  <c i="5" r="BK121"/>
  <c r="BK120"/>
  <c r="J120"/>
  <c r="J96"/>
  <c i="4" r="BK128"/>
  <c r="J128"/>
  <c r="J96"/>
  <c r="J152"/>
  <c r="J102"/>
  <c i="3" r="BK137"/>
  <c r="J137"/>
  <c i="5" r="F33"/>
  <c i="1" r="AZ98"/>
  <c i="6" r="F33"/>
  <c i="1" r="AZ99"/>
  <c r="BD94"/>
  <c r="W33"/>
  <c i="2" r="J33"/>
  <c i="1" r="AV95"/>
  <c r="AT95"/>
  <c i="3" r="J30"/>
  <c i="1" r="AG96"/>
  <c i="5" r="J33"/>
  <c i="1" r="AV98"/>
  <c r="AT98"/>
  <c r="BB94"/>
  <c r="W31"/>
  <c i="6" r="J33"/>
  <c i="1" r="AV99"/>
  <c r="AT99"/>
  <c i="3" r="J33"/>
  <c i="1" r="AV96"/>
  <c r="AT96"/>
  <c i="2" r="F33"/>
  <c i="1" r="AZ95"/>
  <c i="2" r="J30"/>
  <c i="1" r="AG95"/>
  <c i="4" r="J33"/>
  <c i="1" r="AV97"/>
  <c r="AT97"/>
  <c r="BC94"/>
  <c r="W32"/>
  <c i="4" r="F33"/>
  <c i="1" r="AZ97"/>
  <c r="BA94"/>
  <c r="W30"/>
  <c i="3" r="F33"/>
  <c i="1" r="AZ96"/>
  <c i="2" l="1" r="T138"/>
  <c i="3" r="T137"/>
  <c i="2" r="J139"/>
  <c r="J97"/>
  <c r="J96"/>
  <c i="5" r="J121"/>
  <c r="J97"/>
  <c i="6" r="BK126"/>
  <c r="J126"/>
  <c i="1" r="AN96"/>
  <c i="3" r="J96"/>
  <c r="J39"/>
  <c i="2" r="J39"/>
  <c i="1" r="AN95"/>
  <c r="AU94"/>
  <c i="5" r="J30"/>
  <c i="1" r="AG98"/>
  <c r="AZ94"/>
  <c r="W29"/>
  <c r="AY94"/>
  <c r="AW94"/>
  <c r="AK30"/>
  <c i="6" r="J30"/>
  <c i="1" r="AG99"/>
  <c r="AX94"/>
  <c i="4" r="J30"/>
  <c i="1" r="AG97"/>
  <c r="AN97"/>
  <c i="5" l="1" r="J39"/>
  <c i="6" r="J39"/>
  <c r="J96"/>
  <c i="4" r="J39"/>
  <c i="1" r="AN98"/>
  <c r="AN99"/>
  <c r="AV94"/>
  <c r="AK29"/>
  <c r="AG94"/>
  <c r="AK26"/>
  <c l="1"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<sst xmlns="http://schemas.openxmlformats.org/spreadsheetml/2006/main">
  <si>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</si>
  <si>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</si>
  <si>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</si>
  <si>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</si>
  <si>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</si>
  <si>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{fd3c0221-dd5f-468c-b52d-c79c69c86e51}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</si>
  <si>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</si>
  <si>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</si>
  <si>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</si>
  <si>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</si>
  <si>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</si>
  <si>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</si>
  <si>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</si>
  <si>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</si>
  <si>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022023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</si>
  <si>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</si>
  <si>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</si>
  <si>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úpravy, přístavba a nástavba objektu č. 26.</t>
  </si>
  <si>
    <t>KSO:</t>
  </si>
  <si>
    <t>CC-CZ:</t>
  </si>
  <si>
    <t>Místo:</t>
  </si>
  <si>
    <t xml:space="preserve">Drnholec nad Lubinou </t>
  </si>
  <si>
    <t>Datum:</t>
  </si>
  <si>
    <t>4. 9. 2023</t>
  </si>
  <si>
    <t>Zadavatel:</t>
  </si>
  <si>
    <t>IČ:</t>
  </si>
  <si>
    <t>00298077</t>
  </si>
  <si>
    <t xml:space="preserve">Město Kopřivnice 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</si>
  <si>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</si>
  <si>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</si>
  <si>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</si>
  <si>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</si>
  <si>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</si>
  <si>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</si>
  <si>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</si>
  <si>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</si>
  <si>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</si>
  <si>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</si>
  <si>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</si>
  <si>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</si>
  <si>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</si>
  <si>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</si>
  <si>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</si>
  <si>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</si>
  <si>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</si>
  <si>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</si>
  <si>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</si>
  <si>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</si>
  <si>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</si>
  <si>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</si>
  <si>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</si>
  <si>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</si>
  <si>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</si>
  <si>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</si>
  <si>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</si>
  <si>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</si>
  <si>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</si>
  <si>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</si>
  <si>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</si>
  <si>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</si>
  <si>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</si>
  <si>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</si>
  <si>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</si>
  <si>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</si>
  <si>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</si>
  <si>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</si>
  <si>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</si>
  <si>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</si>
  <si>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</si>
  <si>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</si>
  <si>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</si>
  <si>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</si>
  <si>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</si>
  <si>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</si>
  <si>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</si>
  <si>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</si>
  <si>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</si>
  <si>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</si>
  <si>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</si>
  <si>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</si>
  <si>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</si>
  <si>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</si>
  <si>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 xml:space="preserve">Stavební část </t>
  </si>
  <si>
    <t>STA</t>
  </si>
  <si>
    <t>1</t>
  </si>
  <si>
    <t>{581d1612-88ab-4519-84fc-9542f4e8f4f3}</t>
  </si>
  <si>
    <t>2</t>
  </si>
  <si>
    <t>02</t>
  </si>
  <si>
    <t>Zdravotechnika</t>
  </si>
  <si>
    <t>{813edf4c-bd9d-4552-8ca5-873c006ea762}</t>
  </si>
  <si>
    <t>03</t>
  </si>
  <si>
    <t xml:space="preserve">Elektroinstalace </t>
  </si>
  <si>
    <t>{56087c9e-9c70-478b-a3b1-321b16fe9e73}</t>
  </si>
  <si>
    <t>04</t>
  </si>
  <si>
    <t xml:space="preserve">Vedlejší rozpočtové náklady </t>
  </si>
  <si>
    <t>{af9a01e8-e382-439c-a93c-80ddc50f51de}</t>
  </si>
  <si>
    <t>05</t>
  </si>
  <si>
    <t>Zateplení objektu</t>
  </si>
  <si>
    <t>{c64fddf0-0898-4ff6-8c19-e430e97a0bb1}</t>
  </si>
  <si>
    <t>KRYCÍ LIST SOUPISU PRACÍ</t>
  </si>
  <si>
    <t>Objekt:</t>
  </si>
  <si>
    <t xml:space="preserve">01 - Stavební část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</si>
  <si>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</si>
  <si>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</si>
  <si>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</si>
  <si>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</si>
  <si>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</si>
  <si>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</si>
  <si>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</si>
  <si>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</si>
  <si>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</si>
  <si>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</si>
  <si>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</si>
  <si>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</si>
  <si>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</si>
  <si>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</si>
  <si>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711 - Izolace proti vodě, vlhkosti a plynům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</si>
  <si>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</si>
  <si>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</si>
  <si>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</si>
  <si>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</si>
  <si>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</si>
  <si>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</si>
  <si>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</si>
  <si>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</si>
  <si>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</si>
  <si>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</si>
  <si>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</si>
  <si>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</si>
  <si>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</si>
  <si>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</si>
  <si>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</si>
  <si>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</si>
  <si>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</si>
  <si>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</si>
  <si>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</si>
  <si>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</si>
  <si>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</si>
  <si>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</si>
  <si>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</si>
  <si>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</si>
  <si>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</si>
  <si>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</si>
  <si>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</si>
  <si>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</si>
  <si>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</si>
  <si>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</si>
  <si>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113107330</t>
  </si>
  <si>
    <t>Odstranění podkladu z betonu prostého tl do 100 mm strojně pl do 50 m2</t>
  </si>
  <si>
    <t>m2</t>
  </si>
  <si>
    <t>CS ÚRS 2023 02</t>
  </si>
  <si>
    <t>4</t>
  </si>
  <si>
    <t>-1111700176</t>
  </si>
  <si>
    <t>Online PSC</t>
  </si>
  <si>
    <t>https://podminky.urs.cz/item/CS_URS_2023_02/113107330</t>
  </si>
  <si>
    <t>VV</t>
  </si>
  <si>
    <t xml:space="preserve">Betonová plocha před objektem </t>
  </si>
  <si>
    <t>25,5</t>
  </si>
  <si>
    <t xml:space="preserve">Plocha před garáží </t>
  </si>
  <si>
    <t>5,5*1,2</t>
  </si>
  <si>
    <t>Součet</t>
  </si>
  <si>
    <t>132212121</t>
  </si>
  <si>
    <t>Hloubení zapažených rýh šířky do 800 mm v soudržných horninách třídy těžitelnosti I skupiny 3 ručně</t>
  </si>
  <si>
    <t>m3</t>
  </si>
  <si>
    <t>-1728988593</t>
  </si>
  <si>
    <t>https://podminky.urs.cz/item/CS_URS_2023_02/132212121</t>
  </si>
  <si>
    <t>schodiště</t>
  </si>
  <si>
    <t>1,1*0,3*0,35</t>
  </si>
  <si>
    <t>patka</t>
  </si>
  <si>
    <t>0,5*0,5*0,35</t>
  </si>
  <si>
    <t xml:space="preserve">Hromosvod </t>
  </si>
  <si>
    <t>(7+6+6)*0,3*0,6</t>
  </si>
  <si>
    <t xml:space="preserve">drenáž </t>
  </si>
  <si>
    <t>33*0,6*0,6</t>
  </si>
  <si>
    <t>3</t>
  </si>
  <si>
    <t>132251101</t>
  </si>
  <si>
    <t>Hloubení rýh nezapažených š do 800 mm v hornině třídy těžitelnosti I skupiny 3 objem do 20 m3 strojně</t>
  </si>
  <si>
    <t>1001556969</t>
  </si>
  <si>
    <t>https://podminky.urs.cz/item/CS_URS_2023_02/132251101</t>
  </si>
  <si>
    <t xml:space="preserve">Přístavba </t>
  </si>
  <si>
    <t>(8,74+1,94)*0,4*1,08</t>
  </si>
  <si>
    <t>174111101</t>
  </si>
  <si>
    <t>Zásyp jam, šachet rýh nebo kolem objektů sypaninou se zhutněním ručně</t>
  </si>
  <si>
    <t>680256858</t>
  </si>
  <si>
    <t>https://podminky.urs.cz/item/CS_URS_2023_02/174111101</t>
  </si>
  <si>
    <t>33*0,6*0,3</t>
  </si>
  <si>
    <t>5</t>
  </si>
  <si>
    <t>175111101</t>
  </si>
  <si>
    <t>Obsypání potrubí ručně sypaninou bez prohození, uloženou do 3 m</t>
  </si>
  <si>
    <t>-1635136230</t>
  </si>
  <si>
    <t>https://podminky.urs.cz/item/CS_URS_2023_02/175111101</t>
  </si>
  <si>
    <t>33*0,6*0,2</t>
  </si>
  <si>
    <t>6</t>
  </si>
  <si>
    <t>M</t>
  </si>
  <si>
    <t>58333674</t>
  </si>
  <si>
    <t>kamenivo těžené hrubé frakce 16/32</t>
  </si>
  <si>
    <t>t</t>
  </si>
  <si>
    <t>8</t>
  </si>
  <si>
    <t>1372308016</t>
  </si>
  <si>
    <t>3,96*2 'Přepočtené koeficientem množství</t>
  </si>
  <si>
    <t>Zakládání</t>
  </si>
  <si>
    <t>7</t>
  </si>
  <si>
    <t>212755214</t>
  </si>
  <si>
    <t>Trativody z drenážních trubek plastových flexibilních D 100 mm bez lože</t>
  </si>
  <si>
    <t>m</t>
  </si>
  <si>
    <t>-1993626736</t>
  </si>
  <si>
    <t>https://podminky.urs.cz/item/CS_URS_2023_02/212755214</t>
  </si>
  <si>
    <t>271532212</t>
  </si>
  <si>
    <t>Podsyp pod základové konstrukce se zhutněním z hrubého kameniva frakce 16 až 32 mm</t>
  </si>
  <si>
    <t>71456327</t>
  </si>
  <si>
    <t>https://podminky.urs.cz/item/CS_URS_2023_02/271532212</t>
  </si>
  <si>
    <t>základový pás</t>
  </si>
  <si>
    <t>10,7*0,1*0,4</t>
  </si>
  <si>
    <t xml:space="preserve">pod podkladní desku </t>
  </si>
  <si>
    <t>(8,26*1,47)*0,1</t>
  </si>
  <si>
    <t xml:space="preserve">patka </t>
  </si>
  <si>
    <t>0,5*0,5*0,1</t>
  </si>
  <si>
    <t>schod</t>
  </si>
  <si>
    <t>1,1*0,3*0,1</t>
  </si>
  <si>
    <t>9</t>
  </si>
  <si>
    <t>273321411</t>
  </si>
  <si>
    <t>Základové desky ze ŽB bez zvýšených nároků na prostředí tř. C 20/25</t>
  </si>
  <si>
    <t>-1726971514</t>
  </si>
  <si>
    <t>https://podminky.urs.cz/item/CS_URS_2023_02/273321411</t>
  </si>
  <si>
    <t>8,74*1,94*0,15</t>
  </si>
  <si>
    <t>10</t>
  </si>
  <si>
    <t>273351121</t>
  </si>
  <si>
    <t>Zřízení bednění základových desek</t>
  </si>
  <si>
    <t>-1482941378</t>
  </si>
  <si>
    <t>https://podminky.urs.cz/item/CS_URS_2023_02/273351121</t>
  </si>
  <si>
    <t>10,7*0,3</t>
  </si>
  <si>
    <t>11</t>
  </si>
  <si>
    <t>273351122</t>
  </si>
  <si>
    <t>Odstranění bednění základových desek</t>
  </si>
  <si>
    <t>-469564786</t>
  </si>
  <si>
    <t>https://podminky.urs.cz/item/CS_URS_2023_02/273351122</t>
  </si>
  <si>
    <t>273362021</t>
  </si>
  <si>
    <t>Výztuž základových desek svařovanými sítěmi Kari</t>
  </si>
  <si>
    <t>-147504625</t>
  </si>
  <si>
    <t>https://podminky.urs.cz/item/CS_URS_2023_02/273362021</t>
  </si>
  <si>
    <t xml:space="preserve">deska </t>
  </si>
  <si>
    <t>((8,74*1,94)*7,9)/1000</t>
  </si>
  <si>
    <t>13</t>
  </si>
  <si>
    <t>274321411</t>
  </si>
  <si>
    <t>Základové pasy ze ŽB bez zvýšených nároků na prostředí tř. C 20/25</t>
  </si>
  <si>
    <t>-1412373408</t>
  </si>
  <si>
    <t>https://podminky.urs.cz/item/CS_URS_2023_02/274321411</t>
  </si>
  <si>
    <t xml:space="preserve">přístavba </t>
  </si>
  <si>
    <t>10,7*0,4*1,08</t>
  </si>
  <si>
    <t xml:space="preserve">schodiště </t>
  </si>
  <si>
    <t>1,1*0,3*0,4</t>
  </si>
  <si>
    <t>14</t>
  </si>
  <si>
    <t>274351121</t>
  </si>
  <si>
    <t>Zřízení bednění základových pasů rovného</t>
  </si>
  <si>
    <t>-206538720</t>
  </si>
  <si>
    <t>https://podminky.urs.cz/item/CS_URS_2023_02/274351121</t>
  </si>
  <si>
    <t>10,7*0,6*2</t>
  </si>
  <si>
    <t>15</t>
  </si>
  <si>
    <t>274351122</t>
  </si>
  <si>
    <t>Odstranění bednění základových pasů rovného</t>
  </si>
  <si>
    <t>292645494</t>
  </si>
  <si>
    <t>https://podminky.urs.cz/item/CS_URS_2023_02/274351122</t>
  </si>
  <si>
    <t>16</t>
  </si>
  <si>
    <t>274361821</t>
  </si>
  <si>
    <t>Výztuž základových pasů betonářskou ocelí 10 505 (R)</t>
  </si>
  <si>
    <t>1110372681</t>
  </si>
  <si>
    <t>https://podminky.urs.cz/item/CS_URS_2023_02/274361821</t>
  </si>
  <si>
    <t>Hlavní výztuž průměr 10 mm</t>
  </si>
  <si>
    <t>42*0,617/1000</t>
  </si>
  <si>
    <t>Třmínky průměr 6 mm</t>
  </si>
  <si>
    <t>36*0,222/1000</t>
  </si>
  <si>
    <t>17</t>
  </si>
  <si>
    <t>275321411</t>
  </si>
  <si>
    <t>Základové patky ze ŽB bez zvýšených nároků na prostředí tř. C 20/25</t>
  </si>
  <si>
    <t>186512023</t>
  </si>
  <si>
    <t>https://podminky.urs.cz/item/CS_URS_2023_02/275321411</t>
  </si>
  <si>
    <t xml:space="preserve">patka  </t>
  </si>
  <si>
    <t>0,5*0,5*0,4</t>
  </si>
  <si>
    <t>Svislé a kompletní konstrukce</t>
  </si>
  <si>
    <t>18</t>
  </si>
  <si>
    <t>310238211</t>
  </si>
  <si>
    <t>Zazdívka otvorů pl přes 0,25 do 1 m2 ve zdivu nadzákladovém cihlami pálenými na MVC</t>
  </si>
  <si>
    <t>-1603922584</t>
  </si>
  <si>
    <t>https://podminky.urs.cz/item/CS_URS_2023_02/310238211</t>
  </si>
  <si>
    <t>0,77*1*0,5</t>
  </si>
  <si>
    <t>19</t>
  </si>
  <si>
    <t>311235101</t>
  </si>
  <si>
    <t>Zdivo jednovrstvé z cihel broušených do P10 na tenkovrstvou maltu tl 175 mm</t>
  </si>
  <si>
    <t>2104764959</t>
  </si>
  <si>
    <t>https://podminky.urs.cz/item/CS_URS_2023_02/311235101</t>
  </si>
  <si>
    <t xml:space="preserve">Požární nadezdínka </t>
  </si>
  <si>
    <t>Hlavní střecha</t>
  </si>
  <si>
    <t>6,5*0,55</t>
  </si>
  <si>
    <t>přístavba</t>
  </si>
  <si>
    <t>3*0,32</t>
  </si>
  <si>
    <t>20</t>
  </si>
  <si>
    <t>311235141</t>
  </si>
  <si>
    <t>Zdivo jednovrstvé z cihel broušených přes P10 do P15 na tenkovrstvou maltu tl 240 mm</t>
  </si>
  <si>
    <t>1400665585</t>
  </si>
  <si>
    <t>https://podminky.urs.cz/item/CS_URS_2023_02/311235141</t>
  </si>
  <si>
    <t>Požární stěna mezi č.p.26 a č.p.100</t>
  </si>
  <si>
    <t>1,95*3,63</t>
  </si>
  <si>
    <t>311235161</t>
  </si>
  <si>
    <t>Zdivo jednovrstvé z cihel broušených přes P10 do P15 na tenkovrstvou maltu tl 300 mm</t>
  </si>
  <si>
    <t>-782158889</t>
  </si>
  <si>
    <t>https://podminky.urs.cz/item/CS_URS_2023_02/311235161</t>
  </si>
  <si>
    <t>SZ stěna</t>
  </si>
  <si>
    <t>8,35</t>
  </si>
  <si>
    <t>22</t>
  </si>
  <si>
    <t>311235221</t>
  </si>
  <si>
    <t>Zdivo jednovrstvé z cihel broušených přes P10 do P15 na tenkovrstvou maltu tl 440 mm</t>
  </si>
  <si>
    <t>-760485897</t>
  </si>
  <si>
    <t>https://podminky.urs.cz/item/CS_URS_2023_02/311235221</t>
  </si>
  <si>
    <t xml:space="preserve">JV stěna </t>
  </si>
  <si>
    <t>1,2*9</t>
  </si>
  <si>
    <t>0,9*12</t>
  </si>
  <si>
    <t xml:space="preserve">JZ stěna </t>
  </si>
  <si>
    <t>23</t>
  </si>
  <si>
    <t>317941121</t>
  </si>
  <si>
    <t xml:space="preserve">Osazování ocelových válcovaných nosníků do zdiva I, IE, U, UE nebo L do č. 12 </t>
  </si>
  <si>
    <t>-1729479937</t>
  </si>
  <si>
    <t>https://podminky.urs.cz/item/CS_URS_2023_02/317941121</t>
  </si>
  <si>
    <t xml:space="preserve">3x3 I č. 80 okenní překlad </t>
  </si>
  <si>
    <t>(9*1,05*5,94)/1000</t>
  </si>
  <si>
    <t>24</t>
  </si>
  <si>
    <t>13010710</t>
  </si>
  <si>
    <t>ocel profilová jakost S235JR (11 375) průřez I (IPN) 80</t>
  </si>
  <si>
    <t>-1430467747</t>
  </si>
  <si>
    <t>25</t>
  </si>
  <si>
    <t>317941123</t>
  </si>
  <si>
    <t xml:space="preserve">Osazování ocelových válcovaných nosníků ve zdivu I, IE, U, UE nebo L přes č. 14 do č. 22 </t>
  </si>
  <si>
    <t>-1969286336</t>
  </si>
  <si>
    <t>https://podminky.urs.cz/item/CS_URS_2023_02/317941123</t>
  </si>
  <si>
    <t xml:space="preserve">I č. 200 </t>
  </si>
  <si>
    <t>(3*3,8*26,30)/1000</t>
  </si>
  <si>
    <t>I č. 160</t>
  </si>
  <si>
    <t>(2,3*3*17,9)/1000</t>
  </si>
  <si>
    <t>(2,5*6*17,9)/1000</t>
  </si>
  <si>
    <t>26</t>
  </si>
  <si>
    <t>13010722</t>
  </si>
  <si>
    <t>ocel profilová jakost S235JR (11 375) průřez I (IPN) 200</t>
  </si>
  <si>
    <t>2085913906</t>
  </si>
  <si>
    <t>27</t>
  </si>
  <si>
    <t>13010718</t>
  </si>
  <si>
    <t>ocel profilová jakost S235JR (11 375) průřez I (IPN) 160</t>
  </si>
  <si>
    <t>1211629531</t>
  </si>
  <si>
    <t>28</t>
  </si>
  <si>
    <t>342271322</t>
  </si>
  <si>
    <t>Příčka z vápenopískových přesných plných tvárnic do P15 tl 100 mm</t>
  </si>
  <si>
    <t>408474896</t>
  </si>
  <si>
    <t>https://podminky.urs.cz/item/CS_URS_2023_02/342271322</t>
  </si>
  <si>
    <t>1.NP</t>
  </si>
  <si>
    <t>(3,5*2,25)-(1,*1,97)</t>
  </si>
  <si>
    <t>(1,8*2,75)-(0,9*1,97)</t>
  </si>
  <si>
    <t>(1,8*2,72)-(0,8*1,97*2)</t>
  </si>
  <si>
    <t>1,6*2,25</t>
  </si>
  <si>
    <t>((2,3+1,2+1,4)*3,2)-(1,6*1,97)-(0,9*1,97)</t>
  </si>
  <si>
    <t>29</t>
  </si>
  <si>
    <t>346244381</t>
  </si>
  <si>
    <t>Plentování jednostranné v do 200 mm válcovaných nosníků cihlami</t>
  </si>
  <si>
    <t>-1639993113</t>
  </si>
  <si>
    <t>https://podminky.urs.cz/item/CS_URS_2023_02/346244381</t>
  </si>
  <si>
    <t>0,08*1,05*6</t>
  </si>
  <si>
    <t>0,16*2,5*4</t>
  </si>
  <si>
    <t>0,16*2,3*2</t>
  </si>
  <si>
    <t>0,2*3,8*2</t>
  </si>
  <si>
    <t>Vodorovné konstrukce</t>
  </si>
  <si>
    <t>30</t>
  </si>
  <si>
    <t>411322525</t>
  </si>
  <si>
    <t>Stropy trámové nebo kazetové ze ŽB tř. C 20/25</t>
  </si>
  <si>
    <t>-604064878</t>
  </si>
  <si>
    <t>https://podminky.urs.cz/item/CS_URS_2023_02/411322525</t>
  </si>
  <si>
    <t>betonáž nad vlnou trapezu</t>
  </si>
  <si>
    <t>6,53*0,12</t>
  </si>
  <si>
    <t>31</t>
  </si>
  <si>
    <t>411351011</t>
  </si>
  <si>
    <t>Zřízení bednění stropů deskových tl přes 5 do 25 cm bez podpěrné kce</t>
  </si>
  <si>
    <t>-977060438</t>
  </si>
  <si>
    <t>https://podminky.urs.cz/item/CS_URS_2023_02/411351011</t>
  </si>
  <si>
    <t>(3,7+1,8)*0,15</t>
  </si>
  <si>
    <t>32</t>
  </si>
  <si>
    <t>411351012</t>
  </si>
  <si>
    <t>Odstranění bednění stropů deskových tl přes 5 do 25 cm bez podpěrné kce</t>
  </si>
  <si>
    <t>-1684600755</t>
  </si>
  <si>
    <t>https://podminky.urs.cz/item/CS_URS_2023_02/411351012</t>
  </si>
  <si>
    <t>33</t>
  </si>
  <si>
    <t>411362021</t>
  </si>
  <si>
    <t>Výztuž stropů svařovanými sítěmi Kari</t>
  </si>
  <si>
    <t>895566579</t>
  </si>
  <si>
    <t>https://podminky.urs.cz/item/CS_URS_2023_02/411362021</t>
  </si>
  <si>
    <t>(6,53*8,88)/1000</t>
  </si>
  <si>
    <t>34</t>
  </si>
  <si>
    <t>413351111.1</t>
  </si>
  <si>
    <t>Záklop z trapezového plechu výšky 49 mm</t>
  </si>
  <si>
    <t>-1175254977</t>
  </si>
  <si>
    <t>35</t>
  </si>
  <si>
    <t>15484142</t>
  </si>
  <si>
    <t>plech trapézový 49/235 940 Pz tl 1,00mm</t>
  </si>
  <si>
    <t>-724532425</t>
  </si>
  <si>
    <t>36</t>
  </si>
  <si>
    <t>413941123</t>
  </si>
  <si>
    <t>Osazování ocelových válcovaných nosníků stropů I, IE, U, UE nebo L č. 14 až 22 nebo výšky přes 120 do 220 mm</t>
  </si>
  <si>
    <t>-1185030050</t>
  </si>
  <si>
    <t>https://podminky.urs.cz/item/CS_URS_2023_02/413941123</t>
  </si>
  <si>
    <t xml:space="preserve">Sloupek 2xuč.100 </t>
  </si>
  <si>
    <t>((3,4*2)*10,60)/1000</t>
  </si>
  <si>
    <t>Průvlak 2xUč 200</t>
  </si>
  <si>
    <t>((5*2)*25,30)/1000</t>
  </si>
  <si>
    <t>nosníky Ič. 140</t>
  </si>
  <si>
    <t>(1,9*14,40)/1000</t>
  </si>
  <si>
    <t>(1,6*14,40)/1000</t>
  </si>
  <si>
    <t>((1,5*5)*14,40)/1000</t>
  </si>
  <si>
    <t>Uzavírací Uprofil 140 v místě schodiště</t>
  </si>
  <si>
    <t>(1,50*16,00)/1000</t>
  </si>
  <si>
    <t>Uzavirací plech tl. 8 mm výšky 140 mm</t>
  </si>
  <si>
    <t>(3,7*8,79)/1000</t>
  </si>
  <si>
    <t>37</t>
  </si>
  <si>
    <t>13010716</t>
  </si>
  <si>
    <t>ocel profilová jakost S235JR (11 375) průřez I U (IPN) 140</t>
  </si>
  <si>
    <t>405708663</t>
  </si>
  <si>
    <t>38</t>
  </si>
  <si>
    <t>-1610497880</t>
  </si>
  <si>
    <t>39</t>
  </si>
  <si>
    <t>13010820</t>
  </si>
  <si>
    <t>ocel profilová jakost S235JR (11 375) průřez U (UPN) 100</t>
  </si>
  <si>
    <t>-1862722394</t>
  </si>
  <si>
    <t>40</t>
  </si>
  <si>
    <t>13011048</t>
  </si>
  <si>
    <t>tyč ocelová plochá jakost S235JR (11 375) 140x8mm</t>
  </si>
  <si>
    <t>1891485595</t>
  </si>
  <si>
    <t>41</t>
  </si>
  <si>
    <t>417238211</t>
  </si>
  <si>
    <t>Obezdívka věnce jednostranná věncovkou keramickou v do 150 mm včetně polystyrenu tl 100 mm</t>
  </si>
  <si>
    <t>-1301293935</t>
  </si>
  <si>
    <t>https://podminky.urs.cz/item/CS_URS_2023_02/417238211</t>
  </si>
  <si>
    <t>8,35+12+4+4</t>
  </si>
  <si>
    <t>42</t>
  </si>
  <si>
    <t>417321414</t>
  </si>
  <si>
    <t>Ztužující pásy a věnce ze ŽB tř. C 20/25</t>
  </si>
  <si>
    <t>-1856459966</t>
  </si>
  <si>
    <t>https://podminky.urs.cz/item/CS_URS_2023_02/417321414</t>
  </si>
  <si>
    <t>JV stěna</t>
  </si>
  <si>
    <t>2*0,3*0,25</t>
  </si>
  <si>
    <t>JZ stěna</t>
  </si>
  <si>
    <t>8,35*0,3*0,25</t>
  </si>
  <si>
    <t>12*0,3*0,25</t>
  </si>
  <si>
    <t>SV stěna</t>
  </si>
  <si>
    <t>0,3*0,25*2</t>
  </si>
  <si>
    <t>43</t>
  </si>
  <si>
    <t>417351115</t>
  </si>
  <si>
    <t>Zřízení bednění ztužujících věnců</t>
  </si>
  <si>
    <t>-1072188725</t>
  </si>
  <si>
    <t>https://podminky.urs.cz/item/CS_URS_2023_02/417351115</t>
  </si>
  <si>
    <t>0,3*2</t>
  </si>
  <si>
    <t>8,4*0,3</t>
  </si>
  <si>
    <t xml:space="preserve">SZ stěna </t>
  </si>
  <si>
    <t>12*0,3</t>
  </si>
  <si>
    <t xml:space="preserve">SV stěna  sousedí s č.p. 100</t>
  </si>
  <si>
    <t>0,3*2*2</t>
  </si>
  <si>
    <t>44</t>
  </si>
  <si>
    <t>417351116</t>
  </si>
  <si>
    <t>Odstranění bednění ztužujících věnců</t>
  </si>
  <si>
    <t>-460311836</t>
  </si>
  <si>
    <t>https://podminky.urs.cz/item/CS_URS_2023_02/417351116</t>
  </si>
  <si>
    <t>45</t>
  </si>
  <si>
    <t>417361821</t>
  </si>
  <si>
    <t>Výztuž ztužujících pásů a věnců betonářskou ocelí 10 505</t>
  </si>
  <si>
    <t>1768193062</t>
  </si>
  <si>
    <t>https://podminky.urs.cz/item/CS_URS_2023_02/417361821</t>
  </si>
  <si>
    <t xml:space="preserve">Hlavní výztuž průměr  12 mm</t>
  </si>
  <si>
    <t>((((12+8,4+2+2)*4)*0,888)/1000)*1,15</t>
  </si>
  <si>
    <t>třmínky průměr 6 mm</t>
  </si>
  <si>
    <t>((174*0,222)/1000)*1,15</t>
  </si>
  <si>
    <t>46</t>
  </si>
  <si>
    <t>430321515</t>
  </si>
  <si>
    <t>Schodišťová konstrukce a rampa ze ŽB tř. C 20/25</t>
  </si>
  <si>
    <t>1680823532</t>
  </si>
  <si>
    <t>https://podminky.urs.cz/item/CS_URS_2023_02/430321515</t>
  </si>
  <si>
    <t>8,19*0,215</t>
  </si>
  <si>
    <t>47</t>
  </si>
  <si>
    <t>430361821</t>
  </si>
  <si>
    <t>Výztuž schodišťové konstrukce a rampy betonářskou ocelí 10 505</t>
  </si>
  <si>
    <t>1712783175</t>
  </si>
  <si>
    <t>https://podminky.urs.cz/item/CS_URS_2023_02/430361821</t>
  </si>
  <si>
    <t>(180*0,617)/1000</t>
  </si>
  <si>
    <t>48</t>
  </si>
  <si>
    <t>431351125</t>
  </si>
  <si>
    <t>Zřízení bednění podest schodišť a ramp křivočarých v do 4 m</t>
  </si>
  <si>
    <t>1481798779</t>
  </si>
  <si>
    <t>https://podminky.urs.cz/item/CS_URS_2023_02/431351125</t>
  </si>
  <si>
    <t xml:space="preserve">podhled </t>
  </si>
  <si>
    <t>(3,7*1,1)+(2,22*1,1)+(1,6*1,1)</t>
  </si>
  <si>
    <t>Bočnice</t>
  </si>
  <si>
    <t>(3,7*0,3)+(2,22*0,3)+(1,6*0,3)</t>
  </si>
  <si>
    <t xml:space="preserve">schodnice </t>
  </si>
  <si>
    <t>0,17*1,1*9</t>
  </si>
  <si>
    <t>0,17*1,5*13</t>
  </si>
  <si>
    <t>49</t>
  </si>
  <si>
    <t>431351126</t>
  </si>
  <si>
    <t>Odstranění bednění podest schodišť a ramp křivočarých v do 4 m</t>
  </si>
  <si>
    <t>117593715</t>
  </si>
  <si>
    <t>https://podminky.urs.cz/item/CS_URS_2023_02/431351126</t>
  </si>
  <si>
    <t>Úpravy povrchů, podlahy a osazování výplní</t>
  </si>
  <si>
    <t>50</t>
  </si>
  <si>
    <t>611142001</t>
  </si>
  <si>
    <t>Potažení vnitřních stropů sklovláknitým pletivem vtlačeným do tenkovrstvé hmoty</t>
  </si>
  <si>
    <t>2062350042</t>
  </si>
  <si>
    <t>https://podminky.urs.cz/item/CS_URS_2023_02/611142001</t>
  </si>
  <si>
    <t>m.č. 101</t>
  </si>
  <si>
    <t>38,87</t>
  </si>
  <si>
    <t>51</t>
  </si>
  <si>
    <t>611321131</t>
  </si>
  <si>
    <t>Potažení vnitřních rovných stropů vápenocementovým štukem tloušťky do 3 mm</t>
  </si>
  <si>
    <t>880811177</t>
  </si>
  <si>
    <t>https://podminky.urs.cz/item/CS_URS_2023_02/611321131</t>
  </si>
  <si>
    <t>52</t>
  </si>
  <si>
    <t>611321135</t>
  </si>
  <si>
    <t>Potažení vnitřních schodišťových konstrukcí vápenocementovým štukem tloušťky do 3 mm</t>
  </si>
  <si>
    <t>1442181803</t>
  </si>
  <si>
    <t>https://podminky.urs.cz/item/CS_URS_2023_02/611321135</t>
  </si>
  <si>
    <t>(3,7+2,22+1,6)*1,1</t>
  </si>
  <si>
    <t>53</t>
  </si>
  <si>
    <t>612142001</t>
  </si>
  <si>
    <t>Potažení vnitřních stěn sklovláknitým pletivem vtlačeným do tenkovrstvé hmoty</t>
  </si>
  <si>
    <t>-93323009</t>
  </si>
  <si>
    <t>https://podminky.urs.cz/item/CS_URS_2023_02/612142001</t>
  </si>
  <si>
    <t>54</t>
  </si>
  <si>
    <t>612321111</t>
  </si>
  <si>
    <t>Vápenocementová omítka hrubá jednovrstvá zatřená vnitřních stěn nanášená ručně</t>
  </si>
  <si>
    <t>-771547306</t>
  </si>
  <si>
    <t>https://podminky.urs.cz/item/CS_URS_2023_02/612321111</t>
  </si>
  <si>
    <t>m.č.101</t>
  </si>
  <si>
    <t>(25,94*3,37)-(1,52*2,2)-(0,9*1,97*2)</t>
  </si>
  <si>
    <t>m.č.102</t>
  </si>
  <si>
    <t>(13,22*3,37)-(0,8*1,97*2)-(0,75*0,75)</t>
  </si>
  <si>
    <t>m.č.103</t>
  </si>
  <si>
    <t>(6,6*3,37)-(0,8*1,97)</t>
  </si>
  <si>
    <t>m.č.104-105</t>
  </si>
  <si>
    <t>(6,63*2,75)-(0,7*1,97*2)-(1,5*2,75)</t>
  </si>
  <si>
    <t>m.č. 106</t>
  </si>
  <si>
    <t>(5,2*3,37)-(0,8*1,97*2)-(0,85*2,25)</t>
  </si>
  <si>
    <t>(7,8*2,75)-(0,7*1,97*2)-(0,8*1,97)-(2,2*2,75)</t>
  </si>
  <si>
    <t>m.č. 107</t>
  </si>
  <si>
    <t>(13,25*2,75)-(0,9*1,97)-(0,8*1,97)-(4,5*0,75)</t>
  </si>
  <si>
    <t>2.NP</t>
  </si>
  <si>
    <t>m.č. 201</t>
  </si>
  <si>
    <t>(16,11*3)-(0,8*1,97)-(0,75*1,5)</t>
  </si>
  <si>
    <t>m.č. 202</t>
  </si>
  <si>
    <t>(26,64*2,7)-(0,8*1,97)-(2,2*1,5*2)</t>
  </si>
  <si>
    <t>55</t>
  </si>
  <si>
    <t>612321131</t>
  </si>
  <si>
    <t>Potažení vnitřních stěn vápenocementovým štukem tloušťky do 3 mm</t>
  </si>
  <si>
    <t>424469193</t>
  </si>
  <si>
    <t>https://podminky.urs.cz/item/CS_URS_2023_02/612321131</t>
  </si>
  <si>
    <t>plochá omítek - obklady - sokl</t>
  </si>
  <si>
    <t>316,002-63,891-3,336</t>
  </si>
  <si>
    <t>56</t>
  </si>
  <si>
    <t>619991011</t>
  </si>
  <si>
    <t>Obalení konstrukcí a prvků fólií přilepenou lepící páskou</t>
  </si>
  <si>
    <t>-1623693627</t>
  </si>
  <si>
    <t>https://podminky.urs.cz/item/CS_URS_2023_02/619991011</t>
  </si>
  <si>
    <t>2,2*1,5*2</t>
  </si>
  <si>
    <t>1,5*0,75</t>
  </si>
  <si>
    <t>2,2*0,75</t>
  </si>
  <si>
    <t>0,75*0,75*2</t>
  </si>
  <si>
    <t>0,64*1,37</t>
  </si>
  <si>
    <t>57</t>
  </si>
  <si>
    <t>619991021</t>
  </si>
  <si>
    <t>Oblepení rámů a keramických soklů lepící páskou</t>
  </si>
  <si>
    <t>-1276313960</t>
  </si>
  <si>
    <t>https://podminky.urs.cz/item/CS_URS_2023_02/619991021</t>
  </si>
  <si>
    <t>63</t>
  </si>
  <si>
    <t>631311225</t>
  </si>
  <si>
    <t xml:space="preserve">Mazanina tl přes 80 do 120 mm z betonu prostého se zvýšenými nároky na prostředí tř. C 30/37  - striáž</t>
  </si>
  <si>
    <t>-613048888</t>
  </si>
  <si>
    <t>https://podminky.urs.cz/item/CS_URS_2023_02/631311225</t>
  </si>
  <si>
    <t xml:space="preserve">Garáž </t>
  </si>
  <si>
    <t>8,27*4,3*0,1</t>
  </si>
  <si>
    <t>64</t>
  </si>
  <si>
    <t>631351111</t>
  </si>
  <si>
    <t>Zřízení bednění otvorů a prostupů v podlahách</t>
  </si>
  <si>
    <t>-295234141</t>
  </si>
  <si>
    <t>https://podminky.urs.cz/item/CS_URS_2023_02/631351111</t>
  </si>
  <si>
    <t>0,6*4*0,1</t>
  </si>
  <si>
    <t>65</t>
  </si>
  <si>
    <t>631351112</t>
  </si>
  <si>
    <t>Odstranění bednění otvorů a prostupů v podlahách</t>
  </si>
  <si>
    <t>-943014390</t>
  </si>
  <si>
    <t>https://podminky.urs.cz/item/CS_URS_2023_02/631351112</t>
  </si>
  <si>
    <t>66</t>
  </si>
  <si>
    <t>631362021</t>
  </si>
  <si>
    <t>Výztuž mazanin svařovanými sítěmi Kari</t>
  </si>
  <si>
    <t>8264511</t>
  </si>
  <si>
    <t>https://podminky.urs.cz/item/CS_URS_2023_02/631362021</t>
  </si>
  <si>
    <t>(34,9*4,44)/1000</t>
  </si>
  <si>
    <t>67</t>
  </si>
  <si>
    <t>632451034</t>
  </si>
  <si>
    <t xml:space="preserve">Vyrovnávací potěr tl přes 40 do 50 mm  provedený v ploše</t>
  </si>
  <si>
    <t>-1285499598</t>
  </si>
  <si>
    <t>https://podminky.urs.cz/item/CS_URS_2023_02/632451034</t>
  </si>
  <si>
    <t>"m.č.102" 8,78</t>
  </si>
  <si>
    <t>"m.č. 103" 2,2</t>
  </si>
  <si>
    <t>"m.č.104-105" 2,74</t>
  </si>
  <si>
    <t>" m.č.106" 5,43</t>
  </si>
  <si>
    <t>"m.č. 107" 9,15</t>
  </si>
  <si>
    <t>"m.č. 201" 6,6</t>
  </si>
  <si>
    <t>68</t>
  </si>
  <si>
    <t>633831111</t>
  </si>
  <si>
    <t>Zdrsnění povrchu betonových podlah kartáčováním ručně</t>
  </si>
  <si>
    <t>-1581865382</t>
  </si>
  <si>
    <t>https://podminky.urs.cz/item/CS_URS_2023_02/633831111</t>
  </si>
  <si>
    <t>8,27*4,7</t>
  </si>
  <si>
    <t>69</t>
  </si>
  <si>
    <t>633991111</t>
  </si>
  <si>
    <t>Nástřik betonových podlah proti odpařování vody</t>
  </si>
  <si>
    <t>1775019717</t>
  </si>
  <si>
    <t>https://podminky.urs.cz/item/CS_URS_2023_02/633991111</t>
  </si>
  <si>
    <t>70</t>
  </si>
  <si>
    <t>634112112</t>
  </si>
  <si>
    <t>Obvodová dilatace podlahovým páskem z pěnového PE mezi stěnou a mazaninou nebo potěrem v 100 mm</t>
  </si>
  <si>
    <t>126785280</t>
  </si>
  <si>
    <t>https://podminky.urs.cz/item/CS_URS_2023_02/634112112</t>
  </si>
  <si>
    <t>71</t>
  </si>
  <si>
    <t>634112113</t>
  </si>
  <si>
    <t>Obvodová dilatace podlahovým páskem z pěnového PE mezi stěnou a mazaninou nebo potěrem v 80 mm</t>
  </si>
  <si>
    <t>-391065521</t>
  </si>
  <si>
    <t>https://podminky.urs.cz/item/CS_URS_2023_02/634112113</t>
  </si>
  <si>
    <t>"m.č.102" 13,2</t>
  </si>
  <si>
    <t>"m.č.103" 6,6</t>
  </si>
  <si>
    <t>"m.č. 104,105" 6,63</t>
  </si>
  <si>
    <t>"m.č. 106" 13</t>
  </si>
  <si>
    <t>"m.č. 107" 13,2</t>
  </si>
  <si>
    <t>"m.č. 201" 8</t>
  </si>
  <si>
    <t>"m.č. 202" 26,64</t>
  </si>
  <si>
    <t>72</t>
  </si>
  <si>
    <t>642944121</t>
  </si>
  <si>
    <t>Osazování ocelových zárubní dodatečné pl do 2,5 m2</t>
  </si>
  <si>
    <t>kus</t>
  </si>
  <si>
    <t>1456208380</t>
  </si>
  <si>
    <t>https://podminky.urs.cz/item/CS_URS_2023_02/642944121</t>
  </si>
  <si>
    <t>1.np</t>
  </si>
  <si>
    <t>"800" 3</t>
  </si>
  <si>
    <t>"900" 1</t>
  </si>
  <si>
    <t>"700" 2</t>
  </si>
  <si>
    <t>"800" 1</t>
  </si>
  <si>
    <t>73</t>
  </si>
  <si>
    <t>55331431</t>
  </si>
  <si>
    <t>zárubeň jednokřídlá ocelová pro dodatečnou montáž tl stěny 75-100mm rozměru 700/1970, 2100mm</t>
  </si>
  <si>
    <t>1254193825</t>
  </si>
  <si>
    <t>74</t>
  </si>
  <si>
    <t>55331433</t>
  </si>
  <si>
    <t>zárubeň jednokřídlá ocelová pro dodatečnou montáž tl stěny 75-100mm rozměru 900/1970, 2100mm</t>
  </si>
  <si>
    <t>-193979689</t>
  </si>
  <si>
    <t>75</t>
  </si>
  <si>
    <t>55331432</t>
  </si>
  <si>
    <t>zárubeň jednokřídlá ocelová pro dodatečnou montáž tl stěny 75-100mm rozměru 800/1970, 2100mm</t>
  </si>
  <si>
    <t>1750711686</t>
  </si>
  <si>
    <t>156</t>
  </si>
  <si>
    <t>642946111</t>
  </si>
  <si>
    <t>Osazování pouzdra posuvných dveří s jednou kapsou pro jedno křídlo š do 800 mm do zděné příčky</t>
  </si>
  <si>
    <t>-2076705585</t>
  </si>
  <si>
    <t>https://podminky.urs.cz/item/CS_URS_2023_02/642946111</t>
  </si>
  <si>
    <t>157</t>
  </si>
  <si>
    <t>55331612</t>
  </si>
  <si>
    <t>pouzdro stavební posuvných dveří jednopouzdrové 800mm standardní rozměr</t>
  </si>
  <si>
    <t>359264149</t>
  </si>
  <si>
    <t>Ostatní konstrukce a práce, bourání</t>
  </si>
  <si>
    <t>919735123</t>
  </si>
  <si>
    <t>Řezání stávajícího betonového krytu hl přes 100 do 150 mm</t>
  </si>
  <si>
    <t>-1603570861</t>
  </si>
  <si>
    <t>https://podminky.urs.cz/item/CS_URS_2023_02/919735123</t>
  </si>
  <si>
    <t xml:space="preserve">Před garáží </t>
  </si>
  <si>
    <t>5,5</t>
  </si>
  <si>
    <t>291</t>
  </si>
  <si>
    <t>941311112</t>
  </si>
  <si>
    <t>Montáž lešení řadového modulového lehkého zatížení do 200 kg/m2 š od 0,6 do 0,9 m v přes 10 do 25 m</t>
  </si>
  <si>
    <t>2132179859</t>
  </si>
  <si>
    <t>https://podminky.urs.cz/item/CS_URS_2023_02/941311112</t>
  </si>
  <si>
    <t>10*4</t>
  </si>
  <si>
    <t>292</t>
  </si>
  <si>
    <t>941311212</t>
  </si>
  <si>
    <t>Příplatek k lešení řadovému modulovému lehkému do 200 kg/m2 š od 0,6 do 0,9 m v přes 10 do 25 m za každý den použití</t>
  </si>
  <si>
    <t>-1357756965</t>
  </si>
  <si>
    <t>https://podminky.urs.cz/item/CS_URS_2023_02/941311212</t>
  </si>
  <si>
    <t>40*30</t>
  </si>
  <si>
    <t>293</t>
  </si>
  <si>
    <t>941311812</t>
  </si>
  <si>
    <t>Demontáž lešení řadového modulového lehkého zatížení do 200 kg/m2 š od 0,6 do 0,9 m v přes 10 do 25 m</t>
  </si>
  <si>
    <t>-1904156204</t>
  </si>
  <si>
    <t>https://podminky.urs.cz/item/CS_URS_2023_02/941311812</t>
  </si>
  <si>
    <t>313</t>
  </si>
  <si>
    <t>953943212</t>
  </si>
  <si>
    <t>Osazování skříně pro hasicí přístroj</t>
  </si>
  <si>
    <t>927869400</t>
  </si>
  <si>
    <t>https://podminky.urs.cz/item/CS_URS_2023_02/953943212</t>
  </si>
  <si>
    <t>314</t>
  </si>
  <si>
    <t>44983131</t>
  </si>
  <si>
    <t>skříňka na RHP</t>
  </si>
  <si>
    <t>-929757104</t>
  </si>
  <si>
    <t>315</t>
  </si>
  <si>
    <t>44932114</t>
  </si>
  <si>
    <t xml:space="preserve">přístroj hasicí ruční práškový PG 6 </t>
  </si>
  <si>
    <t>1161769391</t>
  </si>
  <si>
    <t>61</t>
  </si>
  <si>
    <t>961043111</t>
  </si>
  <si>
    <t>Bourání základů z betonu proloženého kamenem</t>
  </si>
  <si>
    <t>-1029821835</t>
  </si>
  <si>
    <t>https://podminky.urs.cz/item/CS_URS_2023_02/961043111</t>
  </si>
  <si>
    <t xml:space="preserve">Přístřešek </t>
  </si>
  <si>
    <t>3,5*0,3*0,9</t>
  </si>
  <si>
    <t>962031132</t>
  </si>
  <si>
    <t>Bourání příček z cihel pálených na MVC tl do 100 mm</t>
  </si>
  <si>
    <t>-1713266418</t>
  </si>
  <si>
    <t>https://podminky.urs.cz/item/CS_URS_2023_02/962031132</t>
  </si>
  <si>
    <t>WC v 1.NP</t>
  </si>
  <si>
    <t>2,56*2,84</t>
  </si>
  <si>
    <t>962032231</t>
  </si>
  <si>
    <t>Bourání zdiva z cihel pálených nebo vápenopískových na MV nebo MVC přes 1 m3</t>
  </si>
  <si>
    <t>1118680961</t>
  </si>
  <si>
    <t>https://podminky.urs.cz/item/CS_URS_2023_02/962032231</t>
  </si>
  <si>
    <t xml:space="preserve">Stěna v 2.NP mezi kuchyní a denní místnosti </t>
  </si>
  <si>
    <t>4,7*0,3*2,35</t>
  </si>
  <si>
    <t>vaznicová stěna</t>
  </si>
  <si>
    <t>1,16*0,3*8,91</t>
  </si>
  <si>
    <t>62</t>
  </si>
  <si>
    <t>962071711</t>
  </si>
  <si>
    <t>Bourání kovových, litinových nebo nýtovaných sloupů s patkou a hlavicí</t>
  </si>
  <si>
    <t>-1009719590</t>
  </si>
  <si>
    <t>https://podminky.urs.cz/item/CS_URS_2023_02/962071711</t>
  </si>
  <si>
    <t>962081131</t>
  </si>
  <si>
    <t>Bourání příček ze skleněných tvárnic tl do 100 mm</t>
  </si>
  <si>
    <t>930166023</t>
  </si>
  <si>
    <t>https://podminky.urs.cz/item/CS_URS_2023_02/962081131</t>
  </si>
  <si>
    <t>2*1</t>
  </si>
  <si>
    <t>963013530</t>
  </si>
  <si>
    <t xml:space="preserve">Bourání stropů s betonovou  výplní</t>
  </si>
  <si>
    <t>-1981501767</t>
  </si>
  <si>
    <t>https://podminky.urs.cz/item/CS_URS_2023_02/963013530</t>
  </si>
  <si>
    <t>4,31*0,2</t>
  </si>
  <si>
    <t>963042819</t>
  </si>
  <si>
    <t>Bourání schodišťových stupňů betonových zhotovených na místě</t>
  </si>
  <si>
    <t>-1481596716</t>
  </si>
  <si>
    <t>https://podminky.urs.cz/item/CS_URS_2023_02/963042819</t>
  </si>
  <si>
    <t>1,5*2</t>
  </si>
  <si>
    <t>965042141</t>
  </si>
  <si>
    <t>Bourání podkladů pod dlažby nebo mazanin betonových nebo z litého asfaltu tl do 100 mm pl přes 4 m2</t>
  </si>
  <si>
    <t>-1124956047</t>
  </si>
  <si>
    <t>https://podminky.urs.cz/item/CS_URS_2023_02/965042141</t>
  </si>
  <si>
    <t>Garáž</t>
  </si>
  <si>
    <t>4,7*8,27</t>
  </si>
  <si>
    <t xml:space="preserve">přístřešek </t>
  </si>
  <si>
    <t>1,5*2,54</t>
  </si>
  <si>
    <t>965042221</t>
  </si>
  <si>
    <t>Bourání podkladů pod dlažby nebo mazanin betonových nebo z litého asfaltu tl přes 100 mm pl do 1 m2</t>
  </si>
  <si>
    <t>1684650224</t>
  </si>
  <si>
    <t>https://podminky.urs.cz/item/CS_URS_2023_02/965042221</t>
  </si>
  <si>
    <t xml:space="preserve">pod schodiště </t>
  </si>
  <si>
    <t>0,3*1,1*0,15</t>
  </si>
  <si>
    <t xml:space="preserve">pod nový sloup </t>
  </si>
  <si>
    <t>0,5*0,5*0,15</t>
  </si>
  <si>
    <t>965045113</t>
  </si>
  <si>
    <t>Bourání potěrů cementových nebo pískocementových tl do 50 mm pl přes 4 m2</t>
  </si>
  <si>
    <t>-517792836</t>
  </si>
  <si>
    <t>https://podminky.urs.cz/item/CS_URS_2023_02/965045113</t>
  </si>
  <si>
    <t>chodba + WC</t>
  </si>
  <si>
    <t>12,4</t>
  </si>
  <si>
    <t xml:space="preserve">denní místnost </t>
  </si>
  <si>
    <t>965081213</t>
  </si>
  <si>
    <t>Bourání podlah z dlaždic keramických nebo xylolitových tl do 10 mm plochy přes 1 m2</t>
  </si>
  <si>
    <t>1980895785</t>
  </si>
  <si>
    <t>https://podminky.urs.cz/item/CS_URS_2023_02/965081213</t>
  </si>
  <si>
    <t>Chodba v 1.NP</t>
  </si>
  <si>
    <t xml:space="preserve">podesta venku </t>
  </si>
  <si>
    <t>3,81</t>
  </si>
  <si>
    <t>schody</t>
  </si>
  <si>
    <t>1,35</t>
  </si>
  <si>
    <t>968062244</t>
  </si>
  <si>
    <t>Vybourání dřevěných rámů oken jednoduchých včetně křídel pl do 1 m2</t>
  </si>
  <si>
    <t>-168918086</t>
  </si>
  <si>
    <t>https://podminky.urs.cz/item/CS_URS_2023_02/968062244</t>
  </si>
  <si>
    <t>"WC" 0,55*0,58</t>
  </si>
  <si>
    <t>"kuchyň 2.NP" 0,77*1</t>
  </si>
  <si>
    <t>968062246</t>
  </si>
  <si>
    <t>Vybourání dřevěných rámů oken jednoduchých včetně křídel pl do 4 m2</t>
  </si>
  <si>
    <t>-1436539814</t>
  </si>
  <si>
    <t>https://podminky.urs.cz/item/CS_URS_2023_02/968062246</t>
  </si>
  <si>
    <t>"Garáž" 2,2*1,24</t>
  </si>
  <si>
    <t xml:space="preserve">"Denní míst." 2,2*1,24 </t>
  </si>
  <si>
    <t>968072455</t>
  </si>
  <si>
    <t>Vybourání kovových dveřních zárubní pl do 2 m2</t>
  </si>
  <si>
    <t>-124927800</t>
  </si>
  <si>
    <t>https://podminky.urs.cz/item/CS_URS_2023_02/968072455</t>
  </si>
  <si>
    <t>0,8*1,97*3</t>
  </si>
  <si>
    <t>0,9*1,97</t>
  </si>
  <si>
    <t>968082015</t>
  </si>
  <si>
    <t>Vybourání plastových rámů oken včetně křídel plochy do 1 m2</t>
  </si>
  <si>
    <t>1648245808</t>
  </si>
  <si>
    <t>https://podminky.urs.cz/item/CS_URS_2023_02/968082015</t>
  </si>
  <si>
    <t>"kuchyň" 0,77*1</t>
  </si>
  <si>
    <t>968082017</t>
  </si>
  <si>
    <t>Vybourání plastových rámů oken včetně křídel plochy přes 2 do 4 m2</t>
  </si>
  <si>
    <t>1230950568</t>
  </si>
  <si>
    <t>https://podminky.urs.cz/item/CS_URS_2023_02/968082017</t>
  </si>
  <si>
    <t>"garáž" 2,2*1,24</t>
  </si>
  <si>
    <t>"denní míst." 2,2*1,24</t>
  </si>
  <si>
    <t>968082032</t>
  </si>
  <si>
    <t>Vybourání plastových vrat plochy přes 5 m2</t>
  </si>
  <si>
    <t>-46472372</t>
  </si>
  <si>
    <t>https://podminky.urs.cz/item/CS_URS_2023_02/968082032</t>
  </si>
  <si>
    <t>3*2,97</t>
  </si>
  <si>
    <t>971033651</t>
  </si>
  <si>
    <t>Vybourání otvorů ve zdivu cihelném pl do 4 m2 na MVC nebo MV tl do 600 mm</t>
  </si>
  <si>
    <t>799907184</t>
  </si>
  <si>
    <t>https://podminky.urs.cz/item/CS_URS_2023_02/971033651</t>
  </si>
  <si>
    <t xml:space="preserve">Denní místnost JZ strana  </t>
  </si>
  <si>
    <t>2,2*1,7*0,5</t>
  </si>
  <si>
    <t>Denní místnost zvětšení otvorů</t>
  </si>
  <si>
    <t>2,2*0,5*0,5</t>
  </si>
  <si>
    <t>Schodiště 2.NP</t>
  </si>
  <si>
    <t>0,75*1,7*0,5</t>
  </si>
  <si>
    <t>(3,5*0,5*2,35)-(0,5*0,5*2,2)</t>
  </si>
  <si>
    <t xml:space="preserve">Chodba </t>
  </si>
  <si>
    <t>2*0,5*2,35</t>
  </si>
  <si>
    <t>975111131</t>
  </si>
  <si>
    <t>Zřízení plošného podchycení konstrukcí systémovými samostatnými stojkami v do 4 m zatížení přes 8,5 do 11 kPa</t>
  </si>
  <si>
    <t>7516564</t>
  </si>
  <si>
    <t>https://podminky.urs.cz/item/CS_URS_2023_02/975111131</t>
  </si>
  <si>
    <t>975111132</t>
  </si>
  <si>
    <t>Příplatek k plošnému podchycení konstrukcí systémovými samostatnými stojkami v do 4 m zatížení přes 8 do 11 kPa za první a ZKD den použití</t>
  </si>
  <si>
    <t>844032624</t>
  </si>
  <si>
    <t>https://podminky.urs.cz/item/CS_URS_2023_02/975111132</t>
  </si>
  <si>
    <t>42,8*60</t>
  </si>
  <si>
    <t>975111133</t>
  </si>
  <si>
    <t>Odstranění plošného podchycení konstrukcí systémovými samostatnými stojkami v do 4 m zatížení přes 8,5 do 11 kPa</t>
  </si>
  <si>
    <t>525496523</t>
  </si>
  <si>
    <t>https://podminky.urs.cz/item/CS_URS_2023_02/975111133</t>
  </si>
  <si>
    <t>978012191</t>
  </si>
  <si>
    <t>Otlučení (osekání) vnitřní vápenné nebo vápenocementové omítky stropů rákosových v rozsahu přes 50 do 100 %</t>
  </si>
  <si>
    <t>-85763399</t>
  </si>
  <si>
    <t>https://podminky.urs.cz/item/CS_URS_2023_02/978012191</t>
  </si>
  <si>
    <t xml:space="preserve">Dení místnost </t>
  </si>
  <si>
    <t>5,42*8,27</t>
  </si>
  <si>
    <t xml:space="preserve">Schodiště </t>
  </si>
  <si>
    <t>5,42*2,56</t>
  </si>
  <si>
    <t>978013191</t>
  </si>
  <si>
    <t>Otlučení (osekání) vnitřní vápenné nebo vápenocementové omítky stěn v rozsahu přes 50 do 100 %</t>
  </si>
  <si>
    <t>-959090020</t>
  </si>
  <si>
    <t>https://podminky.urs.cz/item/CS_URS_2023_02/978013191</t>
  </si>
  <si>
    <t>25,94*3,37-((2,2*1,24)+(3*2,7)+(1,5*2,2)+(0,9*2,05))</t>
  </si>
  <si>
    <t>12,03*2,83-((0,8*1,97)+(0,9*1,97)*(0,55*0,58))</t>
  </si>
  <si>
    <t xml:space="preserve">Denní místnost </t>
  </si>
  <si>
    <t>((9,34+9,34)+(1,46*5,27)+(2,1*8,7))-((2,2*1,24)+(0,8*1,97))</t>
  </si>
  <si>
    <t>((9,34+9,34)+(2,45*2,56)+(1,81*2,56))-((0,8*1,97)+(0,77*1)+(1*1))</t>
  </si>
  <si>
    <t>997</t>
  </si>
  <si>
    <t>Přesun sutě</t>
  </si>
  <si>
    <t>99701</t>
  </si>
  <si>
    <t>Druhotný odpad - (kovový) z toho hliníková střecha 0,591 t.</t>
  </si>
  <si>
    <t>-938362069</t>
  </si>
  <si>
    <t>997013151</t>
  </si>
  <si>
    <t>Vnitrostaveništní doprava suti a vybouraných hmot pro budovy v do 6 m s omezením mechanizace</t>
  </si>
  <si>
    <t>390661790</t>
  </si>
  <si>
    <t>https://podminky.urs.cz/item/CS_URS_2023_02/997013151</t>
  </si>
  <si>
    <t>997013311</t>
  </si>
  <si>
    <t>Montáž a demontáž shozu suti v do 10 m</t>
  </si>
  <si>
    <t>1741665684</t>
  </si>
  <si>
    <t>https://podminky.urs.cz/item/CS_URS_2023_02/997013311</t>
  </si>
  <si>
    <t>997013321</t>
  </si>
  <si>
    <t>Příplatek k shozu suti v do 10 m za první a ZKD den použití</t>
  </si>
  <si>
    <t>1164202059</t>
  </si>
  <si>
    <t>https://podminky.urs.cz/item/CS_URS_2023_02/997013321</t>
  </si>
  <si>
    <t>6*30</t>
  </si>
  <si>
    <t>997013501</t>
  </si>
  <si>
    <t>Odvoz suti a vybouraných hmot na skládku nebo meziskládku do 1 km se složením</t>
  </si>
  <si>
    <t>1089089121</t>
  </si>
  <si>
    <t>https://podminky.urs.cz/item/CS_URS_2023_02/997013501</t>
  </si>
  <si>
    <t>997013509</t>
  </si>
  <si>
    <t>Příplatek k odvozu suti a vybouraných hmot na skládku ZKD 1 km přes 1 km</t>
  </si>
  <si>
    <t>-1126905372</t>
  </si>
  <si>
    <t>https://podminky.urs.cz/item/CS_URS_2023_02/997013509</t>
  </si>
  <si>
    <t>168,625*15</t>
  </si>
  <si>
    <t>997013601</t>
  </si>
  <si>
    <t>Poplatek za uložení na skládce (skládkovné) stavebního odpadu betonového kód odpadu 17 01 01</t>
  </si>
  <si>
    <t>841558211</t>
  </si>
  <si>
    <t>https://podminky.urs.cz/item/CS_URS_2023_02/997013601</t>
  </si>
  <si>
    <t>997013603</t>
  </si>
  <si>
    <t>Poplatek za uložení na skládce (skládkovné) stavebního odpadu cihelného kód odpadu 17 01 02</t>
  </si>
  <si>
    <t>574751886</t>
  </si>
  <si>
    <t>https://podminky.urs.cz/item/CS_URS_2023_02/997013603</t>
  </si>
  <si>
    <t>997013631</t>
  </si>
  <si>
    <t>Poplatek za uložení na skládce (skládkovné) stavebního odpadu směsného kód odpadu 17 09 04</t>
  </si>
  <si>
    <t>691451646</t>
  </si>
  <si>
    <t>https://podminky.urs.cz/item/CS_URS_2023_02/997013631</t>
  </si>
  <si>
    <t>997013811</t>
  </si>
  <si>
    <t>Poplatek za uložení na skládce (skládkovné) stavebního odpadu dřevěného kód odpadu 17 02 01</t>
  </si>
  <si>
    <t>-1112258244</t>
  </si>
  <si>
    <t>https://podminky.urs.cz/item/CS_URS_2023_02/997013811</t>
  </si>
  <si>
    <t>PSV</t>
  </si>
  <si>
    <t>Práce a dodávky PSV</t>
  </si>
  <si>
    <t>711</t>
  </si>
  <si>
    <t>Izolace proti vodě, vlhkosti a plynům</t>
  </si>
  <si>
    <t>85</t>
  </si>
  <si>
    <t>711111002</t>
  </si>
  <si>
    <t>Provedení izolace proti zemní vlhkosti vodorovné za studena lakem asfaltovým</t>
  </si>
  <si>
    <t>-2028231521</t>
  </si>
  <si>
    <t>https://podminky.urs.cz/item/CS_URS_2023_02/711111002</t>
  </si>
  <si>
    <t>"garáž" 39,17</t>
  </si>
  <si>
    <t>"chodba" 13,31</t>
  </si>
  <si>
    <t>"přistavba" 18,79</t>
  </si>
  <si>
    <t>86</t>
  </si>
  <si>
    <t>11163152</t>
  </si>
  <si>
    <t>lak hydroizolační asfaltový</t>
  </si>
  <si>
    <t>-1509386386</t>
  </si>
  <si>
    <t>71,27*0,00039 'Přepočtené koeficientem množství</t>
  </si>
  <si>
    <t>711131811</t>
  </si>
  <si>
    <t>Odstranění izolace proti zemní vlhkosti vodorovné</t>
  </si>
  <si>
    <t>493967552</t>
  </si>
  <si>
    <t>https://podminky.urs.cz/item/CS_URS_2023_02/711131811</t>
  </si>
  <si>
    <t>42,88</t>
  </si>
  <si>
    <t>chodba</t>
  </si>
  <si>
    <t>12,42</t>
  </si>
  <si>
    <t>87</t>
  </si>
  <si>
    <t>711141559</t>
  </si>
  <si>
    <t>Provedení izolace proti zemní vlhkosti pásy přitavením vodorovné NAIP</t>
  </si>
  <si>
    <t>-775787293</t>
  </si>
  <si>
    <t>https://podminky.urs.cz/item/CS_URS_2023_02/711141559</t>
  </si>
  <si>
    <t>88</t>
  </si>
  <si>
    <t>62836109</t>
  </si>
  <si>
    <t>pás asfaltový natavitelný oxidovaný s vložkou z hliníkové fólie / hliníkové fólie s textilií, se spalitelnou PE folií nebo jemnozrnným minerálním posypem tl 3,5mm</t>
  </si>
  <si>
    <t>1939530000</t>
  </si>
  <si>
    <t>71,27*1,1655 'Přepočtené koeficientem množství</t>
  </si>
  <si>
    <t>298</t>
  </si>
  <si>
    <t>711161273</t>
  </si>
  <si>
    <t>Provedení izolace proti zemní vlhkosti svislé z nopové fólie</t>
  </si>
  <si>
    <t>1813713724</t>
  </si>
  <si>
    <t>https://podminky.urs.cz/item/CS_URS_2023_02/711161273</t>
  </si>
  <si>
    <t>33*0,6</t>
  </si>
  <si>
    <t>299</t>
  </si>
  <si>
    <t>28323005</t>
  </si>
  <si>
    <t>fólie profilovaná (nopová) drenážní HDPE s výškou nopů 8mm</t>
  </si>
  <si>
    <t>1340101349</t>
  </si>
  <si>
    <t>19,8*1,221 'Přepočtené koeficientem množství</t>
  </si>
  <si>
    <t>303</t>
  </si>
  <si>
    <t>998711102</t>
  </si>
  <si>
    <t>Přesun hmot tonážní pro izolace proti vodě, vlhkosti a plynům v objektech v přes 6 do 12 m</t>
  </si>
  <si>
    <t>-892448279</t>
  </si>
  <si>
    <t>https://podminky.urs.cz/item/CS_URS_2023_02/998711102</t>
  </si>
  <si>
    <t>713</t>
  </si>
  <si>
    <t>Izolace tepelné</t>
  </si>
  <si>
    <t>218</t>
  </si>
  <si>
    <t>713111131</t>
  </si>
  <si>
    <t>Montáž izolace tepelné spodem stropů žebrových s úpravou drátem rohoží, pásů, dílců, desek</t>
  </si>
  <si>
    <t>-1200700131</t>
  </si>
  <si>
    <t>https://podminky.urs.cz/item/CS_URS_2023_02/713111131</t>
  </si>
  <si>
    <t>ocelový strop</t>
  </si>
  <si>
    <t>5,25</t>
  </si>
  <si>
    <t>219</t>
  </si>
  <si>
    <t>63152102</t>
  </si>
  <si>
    <t>pás tepelně izolační univerzální λ=0,032-0,033 tl 140mm</t>
  </si>
  <si>
    <t>-1322247033</t>
  </si>
  <si>
    <t>5,25*1,05 'Přepočtené koeficientem množství</t>
  </si>
  <si>
    <t>204</t>
  </si>
  <si>
    <t>713121111</t>
  </si>
  <si>
    <t>Montáž izolace tepelné podlah volně kladenými rohožemi, pásy, dílci, deskami 1 vrstva</t>
  </si>
  <si>
    <t>-583129266</t>
  </si>
  <si>
    <t>https://podminky.urs.cz/item/CS_URS_2023_02/713121111</t>
  </si>
  <si>
    <t>13,23</t>
  </si>
  <si>
    <t>205</t>
  </si>
  <si>
    <t>28375909</t>
  </si>
  <si>
    <t>deska EPS 150 pro konstrukce s vysokým zatížením λ=0,035 tl 50mm</t>
  </si>
  <si>
    <t>178466535</t>
  </si>
  <si>
    <t>13,23*1,05 'Přepočtené koeficientem množství</t>
  </si>
  <si>
    <t>202</t>
  </si>
  <si>
    <t>713121121</t>
  </si>
  <si>
    <t>Montáž izolace tepelné podlah volně kladenými rohožemi, pásy, dílci, deskami 2 vrstvy</t>
  </si>
  <si>
    <t>634126761</t>
  </si>
  <si>
    <t>https://podminky.urs.cz/item/CS_URS_2023_02/713121121</t>
  </si>
  <si>
    <t>16,8</t>
  </si>
  <si>
    <t>203</t>
  </si>
  <si>
    <t>1837489165</t>
  </si>
  <si>
    <t>33,6*2,1 'Přepočtené koeficientem množství</t>
  </si>
  <si>
    <t>206</t>
  </si>
  <si>
    <t>713132311</t>
  </si>
  <si>
    <t>Montáž izolace tepelné do roštu jednosměrného svislého výšky do 6 m</t>
  </si>
  <si>
    <t>645319933</t>
  </si>
  <si>
    <t>https://podminky.urs.cz/item/CS_URS_2023_02/713132311</t>
  </si>
  <si>
    <t>8,48+2,85</t>
  </si>
  <si>
    <t>-2,2*0,75</t>
  </si>
  <si>
    <t>-1,5*0,75</t>
  </si>
  <si>
    <t>-0,75*0,75</t>
  </si>
  <si>
    <t>207</t>
  </si>
  <si>
    <t>127445</t>
  </si>
  <si>
    <t>deska izolační z kamenné vlny 610x1000x160 mm λD= 0,037 (W·m-1·K-1)</t>
  </si>
  <si>
    <t>-388481428</t>
  </si>
  <si>
    <t>7,992*1,05 'Přepočtené koeficientem množství</t>
  </si>
  <si>
    <t>280</t>
  </si>
  <si>
    <t>713191211</t>
  </si>
  <si>
    <t>Montáž izolace tepelné stropů spodem</t>
  </si>
  <si>
    <t>57550269</t>
  </si>
  <si>
    <t>https://podminky.urs.cz/item/CS_URS_2023_02/713191211</t>
  </si>
  <si>
    <t>316</t>
  </si>
  <si>
    <t>M.281725</t>
  </si>
  <si>
    <t xml:space="preserve">deska tepelněizolační  600x1000x160 mm reakce na oheň A1</t>
  </si>
  <si>
    <t>2114509975</t>
  </si>
  <si>
    <t>38,89*1,1 'Přepočtené koeficientem množství</t>
  </si>
  <si>
    <t>304</t>
  </si>
  <si>
    <t>998713102</t>
  </si>
  <si>
    <t>Přesun hmot tonážní pro izolace tepelné v objektech v přes 6 do 12 m</t>
  </si>
  <si>
    <t>-396391137</t>
  </si>
  <si>
    <t>https://podminky.urs.cz/item/CS_URS_2023_02/998713102</t>
  </si>
  <si>
    <t>762</t>
  </si>
  <si>
    <t>Konstrukce tesařské</t>
  </si>
  <si>
    <t>100</t>
  </si>
  <si>
    <t>762112110</t>
  </si>
  <si>
    <t>Montáž tesařských stěn na hladko z hraněného řeziva průřezové pl do 120 cm2</t>
  </si>
  <si>
    <t>-877989070</t>
  </si>
  <si>
    <t>https://podminky.urs.cz/item/CS_URS_2023_02/762112110</t>
  </si>
  <si>
    <t>9*5</t>
  </si>
  <si>
    <t>3*22</t>
  </si>
  <si>
    <t>2*11</t>
  </si>
  <si>
    <t>101</t>
  </si>
  <si>
    <t>60512125</t>
  </si>
  <si>
    <t>hranol stavební řezivo průřezu do 120cm2 do dl 6m</t>
  </si>
  <si>
    <t>-731221295</t>
  </si>
  <si>
    <t>9*5*0,05*0,16</t>
  </si>
  <si>
    <t>3*22*0,05*0,16</t>
  </si>
  <si>
    <t>2*11*0,05*0,16</t>
  </si>
  <si>
    <t>106</t>
  </si>
  <si>
    <t>762131187</t>
  </si>
  <si>
    <t>Montáž bednění stěn z hrubých prken tl do 32 mm na osovou vzdálenost přes 250 do 500 mm</t>
  </si>
  <si>
    <t>954236930</t>
  </si>
  <si>
    <t>https://podminky.urs.cz/item/CS_URS_2023_02/762131187</t>
  </si>
  <si>
    <t xml:space="preserve"> 9*3</t>
  </si>
  <si>
    <t>107</t>
  </si>
  <si>
    <t>59590797</t>
  </si>
  <si>
    <t>deska cementotřísková se základním nátěrem tl 14mm</t>
  </si>
  <si>
    <t>-1402132</t>
  </si>
  <si>
    <t>762214811</t>
  </si>
  <si>
    <t>Demontáž schodiště přímočarého nebo křivočarého š přes 1,0 do 1,5 m s podstupnicemi</t>
  </si>
  <si>
    <t>-1627389710</t>
  </si>
  <si>
    <t>https://podminky.urs.cz/item/CS_URS_2023_02/762214811</t>
  </si>
  <si>
    <t xml:space="preserve">Přímočaré schodiště </t>
  </si>
  <si>
    <t>1,3*19</t>
  </si>
  <si>
    <t>podesta</t>
  </si>
  <si>
    <t>2,5</t>
  </si>
  <si>
    <t>762331812</t>
  </si>
  <si>
    <t>Demontáž vázaných kcí krovů z hranolů průřezové pl přes 120 do 224 cm2</t>
  </si>
  <si>
    <t>1900666647</t>
  </si>
  <si>
    <t>https://podminky.urs.cz/item/CS_URS_2023_02/762331812</t>
  </si>
  <si>
    <t xml:space="preserve">Krokve </t>
  </si>
  <si>
    <t>6,3*13</t>
  </si>
  <si>
    <t xml:space="preserve">Pozednice, vaznice, vrcholová vaznice  </t>
  </si>
  <si>
    <t>12,4*3</t>
  </si>
  <si>
    <t xml:space="preserve">Sloupky </t>
  </si>
  <si>
    <t>3*1</t>
  </si>
  <si>
    <t xml:space="preserve">Rozpěry </t>
  </si>
  <si>
    <t>(2,9*3)+(3,8*13)</t>
  </si>
  <si>
    <t xml:space="preserve">Vazní trám </t>
  </si>
  <si>
    <t>5,2</t>
  </si>
  <si>
    <t>Přístřešek</t>
  </si>
  <si>
    <t xml:space="preserve">krokve, vaznice, sloupky  </t>
  </si>
  <si>
    <t>(2,2*4)+(2,69*4)+(2,6*4)+(1,8*2)+2,3</t>
  </si>
  <si>
    <t>104</t>
  </si>
  <si>
    <t>762332131</t>
  </si>
  <si>
    <t>Montáž vázaných kcí krovů pravidelných z hraněného řeziva průřezové pl přes 50 do 120 cm2</t>
  </si>
  <si>
    <t>550898213</t>
  </si>
  <si>
    <t>https://podminky.urs.cz/item/CS_URS_2023_02/762332131</t>
  </si>
  <si>
    <t>"krokev"3*18</t>
  </si>
  <si>
    <t>"konstrukční kleština" 2*17</t>
  </si>
  <si>
    <t>105</t>
  </si>
  <si>
    <t>-1577605237</t>
  </si>
  <si>
    <t>"krokev"3*18*0,06*0,16</t>
  </si>
  <si>
    <t>"konstrukční kleština" 2*17*0,05*0,12</t>
  </si>
  <si>
    <t>102</t>
  </si>
  <si>
    <t>762332132</t>
  </si>
  <si>
    <t>Montáž vázaných kcí krovů pravidelných z hraněného řeziva průřezové pl přes 120 do 224 cm2</t>
  </si>
  <si>
    <t>2039836326</t>
  </si>
  <si>
    <t>https://podminky.urs.cz/item/CS_URS_2023_02/762332132</t>
  </si>
  <si>
    <t xml:space="preserve">pozednice a vaznice </t>
  </si>
  <si>
    <t>12,5+9+4</t>
  </si>
  <si>
    <t xml:space="preserve">krokve </t>
  </si>
  <si>
    <t>7*20</t>
  </si>
  <si>
    <t>6*6</t>
  </si>
  <si>
    <t>0,44*48</t>
  </si>
  <si>
    <t>pozednice</t>
  </si>
  <si>
    <t>vaznice a konstrukční vaznice</t>
  </si>
  <si>
    <t>9*2</t>
  </si>
  <si>
    <t>103</t>
  </si>
  <si>
    <t>60512131</t>
  </si>
  <si>
    <t>hranol stavební řezivo průřezu do 224cm2 dl 6-8m</t>
  </si>
  <si>
    <t>564014913</t>
  </si>
  <si>
    <t>(12,5+9+4)*0,14*0,16</t>
  </si>
  <si>
    <t>7*20*0,06*0,22</t>
  </si>
  <si>
    <t>6*6*0,06*0,22</t>
  </si>
  <si>
    <t>0,44*48*0,06*0,22</t>
  </si>
  <si>
    <t>9*0,14*0,16</t>
  </si>
  <si>
    <t>9*0,1*0,12</t>
  </si>
  <si>
    <t>108</t>
  </si>
  <si>
    <t>762341024</t>
  </si>
  <si>
    <t>Bednění střech rovných sklon do 60° z desek OSB tl 18 mm na pero a drážku šroubovaných na krokve</t>
  </si>
  <si>
    <t>307616190</t>
  </si>
  <si>
    <t>https://podminky.urs.cz/item/CS_URS_2023_02/762341024</t>
  </si>
  <si>
    <t>6,5*12,5</t>
  </si>
  <si>
    <t>9*3</t>
  </si>
  <si>
    <t>109</t>
  </si>
  <si>
    <t>762341210</t>
  </si>
  <si>
    <t>Montáž bednění střech rovných a šikmých sklonu do 60° z hrubých prken na sraz tl do 32 mm</t>
  </si>
  <si>
    <t>-1840516618</t>
  </si>
  <si>
    <t>https://podminky.urs.cz/item/CS_URS_2023_02/762341210</t>
  </si>
  <si>
    <t>81,250</t>
  </si>
  <si>
    <t>27,00</t>
  </si>
  <si>
    <t>110</t>
  </si>
  <si>
    <t>60515111</t>
  </si>
  <si>
    <t>řezivo jehličnaté boční prkno 20-30mm</t>
  </si>
  <si>
    <t>1602803512</t>
  </si>
  <si>
    <t>762341831</t>
  </si>
  <si>
    <t>Demontáž bednění střech z desek měkkých</t>
  </si>
  <si>
    <t>811768784</t>
  </si>
  <si>
    <t>https://podminky.urs.cz/item/CS_URS_2023_02/762341831</t>
  </si>
  <si>
    <t xml:space="preserve">Hlavní střecha </t>
  </si>
  <si>
    <t>6,5*12,4</t>
  </si>
  <si>
    <t>Demontáž podbití v 2.NP</t>
  </si>
  <si>
    <t>4,83*(8,27+2,56)</t>
  </si>
  <si>
    <t>1,8*(2,69+2,83)</t>
  </si>
  <si>
    <t>111</t>
  </si>
  <si>
    <t>762342216</t>
  </si>
  <si>
    <t>Montáž laťování na střechách jednoduchých sklonu do 60° osové vzdálenosti přes 360 do 600 mm</t>
  </si>
  <si>
    <t>504117245</t>
  </si>
  <si>
    <t>https://podminky.urs.cz/item/CS_URS_2023_02/762342216</t>
  </si>
  <si>
    <t>112</t>
  </si>
  <si>
    <t>60514106</t>
  </si>
  <si>
    <t>řezivo jehličnaté lať pevnostní třída S10-13 průřez 40x60mm</t>
  </si>
  <si>
    <t>1691278108</t>
  </si>
  <si>
    <t>113</t>
  </si>
  <si>
    <t>762395000</t>
  </si>
  <si>
    <t>Spojovací prostředky krovů, bednění, laťování, nadstřešních konstrukcí</t>
  </si>
  <si>
    <t>382460937</t>
  </si>
  <si>
    <t>https://podminky.urs.cz/item/CS_URS_2023_02/762395000</t>
  </si>
  <si>
    <t>762811811</t>
  </si>
  <si>
    <t>Demontáž záklopů stropů z hrubých prken tl do 32 mm</t>
  </si>
  <si>
    <t>-328384204</t>
  </si>
  <si>
    <t>https://podminky.urs.cz/item/CS_URS_2023_02/762811811</t>
  </si>
  <si>
    <t>3,4*11,4</t>
  </si>
  <si>
    <t xml:space="preserve">Kuchyňka </t>
  </si>
  <si>
    <t>8,16</t>
  </si>
  <si>
    <t>762822810</t>
  </si>
  <si>
    <t>Demontáž stropních trámů z hraněného řeziva průřezové pl do 144 cm2</t>
  </si>
  <si>
    <t>1629095720</t>
  </si>
  <si>
    <t>https://podminky.urs.cz/item/CS_URS_2023_02/762822810</t>
  </si>
  <si>
    <t>Kuchyňka 2.NP</t>
  </si>
  <si>
    <t>3,4+1,2+(2,5*2)+(1,4*5)</t>
  </si>
  <si>
    <t>305</t>
  </si>
  <si>
    <t>998762102</t>
  </si>
  <si>
    <t>Přesun hmot tonážní pro kce tesařské v objektech v přes 6 do 12 m</t>
  </si>
  <si>
    <t>-266951911</t>
  </si>
  <si>
    <t>https://podminky.urs.cz/item/CS_URS_2023_02/998762102</t>
  </si>
  <si>
    <t>763</t>
  </si>
  <si>
    <t>Konstrukce suché výstavby</t>
  </si>
  <si>
    <t>151</t>
  </si>
  <si>
    <t>763111313</t>
  </si>
  <si>
    <t>SDK příčka tl 100 mm profil CW+UW 75 desky 1xA 12,5 bez izolace do EI 30</t>
  </si>
  <si>
    <t>-1504125818</t>
  </si>
  <si>
    <t>https://podminky.urs.cz/item/CS_URS_2023_02/763111313</t>
  </si>
  <si>
    <t>(4,7*2,8)-(0,9*1,97)</t>
  </si>
  <si>
    <t>200</t>
  </si>
  <si>
    <t>763121421</t>
  </si>
  <si>
    <t>SDK stěna předsazená tl 62,5 mm profil CW+UW 50 deska 1xDF 12,5 s izolací EI 30</t>
  </si>
  <si>
    <t>551828149</t>
  </si>
  <si>
    <t>https://podminky.urs.cz/item/CS_URS_2023_02/763121421</t>
  </si>
  <si>
    <t>m.č. 104-105</t>
  </si>
  <si>
    <t>(1,5*2,75)-(0,75*0,75)</t>
  </si>
  <si>
    <t>(2,2*2,75)-(1,5*0,75)</t>
  </si>
  <si>
    <t>(4,5*2,75)-(2,2*0,75)</t>
  </si>
  <si>
    <t>201</t>
  </si>
  <si>
    <t>763131533</t>
  </si>
  <si>
    <t>SDK podhled deska 1xDF 15 s izolací jednovrstvá spodní kce profil CD+UD EI 30</t>
  </si>
  <si>
    <t>1401636903</t>
  </si>
  <si>
    <t>https://podminky.urs.cz/item/CS_URS_2023_02/763131533</t>
  </si>
  <si>
    <t>m.č. 102</t>
  </si>
  <si>
    <t>2,20</t>
  </si>
  <si>
    <t>3,79</t>
  </si>
  <si>
    <t>9,15</t>
  </si>
  <si>
    <t>m.č.201</t>
  </si>
  <si>
    <t>4,75*3,2</t>
  </si>
  <si>
    <t>4,75*7,87</t>
  </si>
  <si>
    <t>221</t>
  </si>
  <si>
    <t>763131751</t>
  </si>
  <si>
    <t>Montáž parotěsné zábrany do SDK podhledu</t>
  </si>
  <si>
    <t>1087209370</t>
  </si>
  <si>
    <t>https://podminky.urs.cz/item/CS_URS_2023_02/763131751</t>
  </si>
  <si>
    <t xml:space="preserve">1.NP strop přístavby </t>
  </si>
  <si>
    <t>18,0</t>
  </si>
  <si>
    <t xml:space="preserve">stěny přístavby </t>
  </si>
  <si>
    <t>8,48*2,85</t>
  </si>
  <si>
    <t>53,95</t>
  </si>
  <si>
    <t>223</t>
  </si>
  <si>
    <t>28329282</t>
  </si>
  <si>
    <t>fólie PE vyztužená Al vrstvou pro parotěsnou vrstvu 170g/m2</t>
  </si>
  <si>
    <t>-969953485</t>
  </si>
  <si>
    <t>306</t>
  </si>
  <si>
    <t>998763302</t>
  </si>
  <si>
    <t>Přesun hmot tonážní pro sádrokartonové konstrukce v objektech v přes 6 do 12 m</t>
  </si>
  <si>
    <t>804251823</t>
  </si>
  <si>
    <t>https://podminky.urs.cz/item/CS_URS_2023_02/998763302</t>
  </si>
  <si>
    <t>764</t>
  </si>
  <si>
    <t>Konstrukce klempířské</t>
  </si>
  <si>
    <t>764002801</t>
  </si>
  <si>
    <t>Demontáž závětrné lišty do suti</t>
  </si>
  <si>
    <t>-1312696594</t>
  </si>
  <si>
    <t>https://podminky.urs.cz/item/CS_URS_2023_02/764002801</t>
  </si>
  <si>
    <t xml:space="preserve">hlavní střecha </t>
  </si>
  <si>
    <t>6,5*2</t>
  </si>
  <si>
    <t>2,75+2,25</t>
  </si>
  <si>
    <t>764002811</t>
  </si>
  <si>
    <t>Demontáž okapového plechu do suti v krytině povlakové</t>
  </si>
  <si>
    <t>-906065059</t>
  </si>
  <si>
    <t>https://podminky.urs.cz/item/CS_URS_2023_02/764002811</t>
  </si>
  <si>
    <t>12,09</t>
  </si>
  <si>
    <t>přístřešek</t>
  </si>
  <si>
    <t>764004801</t>
  </si>
  <si>
    <t>Demontáž podokapního žlabu do suti</t>
  </si>
  <si>
    <t>2015248617</t>
  </si>
  <si>
    <t>https://podminky.urs.cz/item/CS_URS_2023_02/764004801</t>
  </si>
  <si>
    <t xml:space="preserve">"Hlavní střecha " 12,09 </t>
  </si>
  <si>
    <t>"Sušící věž" 2,71</t>
  </si>
  <si>
    <t>"přístřešek" 2*1,5</t>
  </si>
  <si>
    <t>764004841</t>
  </si>
  <si>
    <t>Demontáž háku do suti</t>
  </si>
  <si>
    <t>-1536709173</t>
  </si>
  <si>
    <t>https://podminky.urs.cz/item/CS_URS_2023_02/764004841</t>
  </si>
  <si>
    <t xml:space="preserve">"Hlavní střecha" 15 </t>
  </si>
  <si>
    <t>"Sušící věž" 3</t>
  </si>
  <si>
    <t>"Přístřešek" 2*3</t>
  </si>
  <si>
    <t>136</t>
  </si>
  <si>
    <t>764011613</t>
  </si>
  <si>
    <t>Podkladní plech z Pz s upraveným povrchem rš 250 mm "Břidlicově šedá"</t>
  </si>
  <si>
    <t>1941596993</t>
  </si>
  <si>
    <t>https://podminky.urs.cz/item/CS_URS_2023_02/764011613</t>
  </si>
  <si>
    <t>"sušící věž" 3,01</t>
  </si>
  <si>
    <t>"Hlavní střecha" 12,5</t>
  </si>
  <si>
    <t>"Přístřešek" 8,6</t>
  </si>
  <si>
    <t>114</t>
  </si>
  <si>
    <t>764101131</t>
  </si>
  <si>
    <t>Montáž krytiny střechy rovné drážkováním z tabulí sklonu do 30°</t>
  </si>
  <si>
    <t>-82949838</t>
  </si>
  <si>
    <t>https://podminky.urs.cz/item/CS_URS_2023_02/764101131</t>
  </si>
  <si>
    <t xml:space="preserve">Sušící věž </t>
  </si>
  <si>
    <t>7,85</t>
  </si>
  <si>
    <t>115</t>
  </si>
  <si>
    <t>19112022</t>
  </si>
  <si>
    <t>plech TiZn „břidlicově šedý“ tabule tl 1,0mm</t>
  </si>
  <si>
    <t>1660162769</t>
  </si>
  <si>
    <t>116,1*1,05 'Přepočtené koeficientem množství</t>
  </si>
  <si>
    <t>323</t>
  </si>
  <si>
    <t>764204105</t>
  </si>
  <si>
    <t>Montáž oplechování horních ploch a atik bez rohů rš do 400 mm</t>
  </si>
  <si>
    <t>-1506934888</t>
  </si>
  <si>
    <t>https://podminky.urs.cz/item/CS_URS_2023_02/764204105</t>
  </si>
  <si>
    <t>7,9</t>
  </si>
  <si>
    <t xml:space="preserve">hlavní střecha požární stěna </t>
  </si>
  <si>
    <t>5,9</t>
  </si>
  <si>
    <t xml:space="preserve">přístavba požární stěna </t>
  </si>
  <si>
    <t>2,9</t>
  </si>
  <si>
    <t>324</t>
  </si>
  <si>
    <t>19112374</t>
  </si>
  <si>
    <t>plech TiZn „břidlicově šedý“ svitek š 1000mm tl 0,7mm</t>
  </si>
  <si>
    <t>2002146157</t>
  </si>
  <si>
    <t>16,7*1,1 'Přepočtené koeficientem množství</t>
  </si>
  <si>
    <t>118</t>
  </si>
  <si>
    <t>764205145</t>
  </si>
  <si>
    <t>Příplatek k montáži za pracnost při oplechování rohů nadezdívek (atik) rš do 400 mm</t>
  </si>
  <si>
    <t>-1721383585</t>
  </si>
  <si>
    <t>https://podminky.urs.cz/item/CS_URS_2023_02/764205145</t>
  </si>
  <si>
    <t>137</t>
  </si>
  <si>
    <t>764211406</t>
  </si>
  <si>
    <t>Oplechování větraného hřebene s větrací mřížkou z Pz plechu rš 500 mm "Břídlicově šedá"</t>
  </si>
  <si>
    <t>-1469842494</t>
  </si>
  <si>
    <t>https://podminky.urs.cz/item/CS_URS_2023_02/764211406</t>
  </si>
  <si>
    <t>10+0,5</t>
  </si>
  <si>
    <t>138</t>
  </si>
  <si>
    <t>764212405</t>
  </si>
  <si>
    <t>Oplechování štítu závětrnou lištou z plechu rš 400 mm "Břidlicově šedá"</t>
  </si>
  <si>
    <t>1690811289</t>
  </si>
  <si>
    <t>https://podminky.urs.cz/item/CS_URS_2023_02/764212405</t>
  </si>
  <si>
    <t>"Hlavní střecha" 7,5</t>
  </si>
  <si>
    <t>119</t>
  </si>
  <si>
    <t>764301115</t>
  </si>
  <si>
    <t>Montáž lemování rovných zdí střech s krytinou skládanou rš do 400 mm</t>
  </si>
  <si>
    <t>892237635</t>
  </si>
  <si>
    <t>https://podminky.urs.cz/item/CS_URS_2023_02/764301115</t>
  </si>
  <si>
    <t>"sušící věž" 3,1+2,45+2,45</t>
  </si>
  <si>
    <t>"Hlavní střecha" 3,01+ 0,80+0,80+5,9</t>
  </si>
  <si>
    <t>"Přístřešek" 8,76+2,64+2,64</t>
  </si>
  <si>
    <t>120</t>
  </si>
  <si>
    <t>395795148</t>
  </si>
  <si>
    <t>329</t>
  </si>
  <si>
    <t>764304154</t>
  </si>
  <si>
    <t>Montáž lemování sloupků komínových lávek s krytinou skládanou, plechovou rš 330 x 500 mm</t>
  </si>
  <si>
    <t>-165608196</t>
  </si>
  <si>
    <t>https://podminky.urs.cz/item/CS_URS_2023_02/764304154</t>
  </si>
  <si>
    <t>330</t>
  </si>
  <si>
    <t>19112454</t>
  </si>
  <si>
    <t>plech TiZn „břidlicově šedý“ svitek š 570mm tl 0,7mm</t>
  </si>
  <si>
    <t>-447474407</t>
  </si>
  <si>
    <t>325</t>
  </si>
  <si>
    <t>764305122</t>
  </si>
  <si>
    <t>Montáž lemování trub, konzol nebo držáků s krytinou skládanou D přes 75 do 100 mm</t>
  </si>
  <si>
    <t>-199446745</t>
  </si>
  <si>
    <t>https://podminky.urs.cz/item/CS_URS_2023_02/764305122</t>
  </si>
  <si>
    <t>326</t>
  </si>
  <si>
    <t>1029975394</t>
  </si>
  <si>
    <t>327</t>
  </si>
  <si>
    <t>764305123</t>
  </si>
  <si>
    <t>Montáž lemování trub, konzol nebo držáků s krytinou skládanou D přes 100 do 150 mm</t>
  </si>
  <si>
    <t>-225835394</t>
  </si>
  <si>
    <t>https://podminky.urs.cz/item/CS_URS_2023_02/764305123</t>
  </si>
  <si>
    <t>328</t>
  </si>
  <si>
    <t>19112375</t>
  </si>
  <si>
    <t>plech TiZn „břidlicově šedý“ svitek š 1000mm tl 0,8mm</t>
  </si>
  <si>
    <t>-266096361</t>
  </si>
  <si>
    <t>121</t>
  </si>
  <si>
    <t>764501103</t>
  </si>
  <si>
    <t>Montáž žlabu podokapního půlkulatého</t>
  </si>
  <si>
    <t>2133869415</t>
  </si>
  <si>
    <t>https://podminky.urs.cz/item/CS_URS_2023_02/764501103</t>
  </si>
  <si>
    <t>"Sušící věž" 3,01</t>
  </si>
  <si>
    <t>"Hlavní střercha " 12,5</t>
  </si>
  <si>
    <t>122</t>
  </si>
  <si>
    <t>55348824</t>
  </si>
  <si>
    <t>žlab podokapní půlkulatý předzvětralý TiZn „břidlicově šedá“ rš 333mm tl 0,7mm</t>
  </si>
  <si>
    <t>-701913975</t>
  </si>
  <si>
    <t>24,11*1,2 'Přepočtené koeficientem množství</t>
  </si>
  <si>
    <t>123</t>
  </si>
  <si>
    <t>764501104</t>
  </si>
  <si>
    <t>Montáž čela pro podokapní půlkulatý žlab</t>
  </si>
  <si>
    <t>-833394275</t>
  </si>
  <si>
    <t>https://podminky.urs.cz/item/CS_URS_2023_02/764501104</t>
  </si>
  <si>
    <t>124</t>
  </si>
  <si>
    <t>55349081</t>
  </si>
  <si>
    <t>čelo levé k letování pro půlkulatý žlab TiZn „břidlicově šedý“ rš 333mm</t>
  </si>
  <si>
    <t>-150360228</t>
  </si>
  <si>
    <t>125</t>
  </si>
  <si>
    <t>764501105</t>
  </si>
  <si>
    <t>Montáž háku pro podokapní půlkulatý žlab</t>
  </si>
  <si>
    <t>-560939952</t>
  </si>
  <si>
    <t>https://podminky.urs.cz/item/CS_URS_2023_02/764501105</t>
  </si>
  <si>
    <t>"Hlavní střecha" 13</t>
  </si>
  <si>
    <t>"Přístřešek" 10</t>
  </si>
  <si>
    <t>126</t>
  </si>
  <si>
    <t>55348922</t>
  </si>
  <si>
    <t>hák žlabový půlkulatý opláštěný TiZn „břidlicově šedý“ rš 333mm</t>
  </si>
  <si>
    <t>-182187362</t>
  </si>
  <si>
    <t>127</t>
  </si>
  <si>
    <t>764501108</t>
  </si>
  <si>
    <t>Montáž kotlíku oválného (trychtýřového) pro podokapní žlab</t>
  </si>
  <si>
    <t>703994929</t>
  </si>
  <si>
    <t>https://podminky.urs.cz/item/CS_URS_2023_02/764501108</t>
  </si>
  <si>
    <t>128</t>
  </si>
  <si>
    <t>55349182</t>
  </si>
  <si>
    <t>kotlík závěsný pro půlkulatý žlab TiZn „bčidlicově šedý“ rš 333 kruhový vývod D 100mm</t>
  </si>
  <si>
    <t>-1018041260</t>
  </si>
  <si>
    <t>317</t>
  </si>
  <si>
    <t>764508131</t>
  </si>
  <si>
    <t>Montáž kruhového svodu</t>
  </si>
  <si>
    <t>594226400</t>
  </si>
  <si>
    <t>https://podminky.urs.cz/item/CS_URS_2023_02/764508131</t>
  </si>
  <si>
    <t>318</t>
  </si>
  <si>
    <t>55349322</t>
  </si>
  <si>
    <t>svod kruhový TiZn „břidlicově šedý“ tl 0,7mm D 100mm</t>
  </si>
  <si>
    <t>820235252</t>
  </si>
  <si>
    <t>319</t>
  </si>
  <si>
    <t>764508132</t>
  </si>
  <si>
    <t>Montáž objímky kruhového svodu</t>
  </si>
  <si>
    <t>1729408538</t>
  </si>
  <si>
    <t>https://podminky.urs.cz/item/CS_URS_2023_02/764508132</t>
  </si>
  <si>
    <t>320</t>
  </si>
  <si>
    <t>28651147</t>
  </si>
  <si>
    <t>objímka svodu plast vč. šroubovacího trnu do D 105mm</t>
  </si>
  <si>
    <t>-1355228251</t>
  </si>
  <si>
    <t>133</t>
  </si>
  <si>
    <t>764508134</t>
  </si>
  <si>
    <t>Montáž horního dvojitého kolena kruhového svodu včetně dodávky materiálu "břidlicově šedy"</t>
  </si>
  <si>
    <t>-43503359</t>
  </si>
  <si>
    <t>https://podminky.urs.cz/item/CS_URS_2023_02/764508134</t>
  </si>
  <si>
    <t>134</t>
  </si>
  <si>
    <t>764508135</t>
  </si>
  <si>
    <t>Montáž výtokového kolena kruhového svodu</t>
  </si>
  <si>
    <t>1783334896</t>
  </si>
  <si>
    <t>https://podminky.urs.cz/item/CS_URS_2023_02/764508135</t>
  </si>
  <si>
    <t>135</t>
  </si>
  <si>
    <t>28651139</t>
  </si>
  <si>
    <t>koleno kruhové 45°plast svodu do D 105mm</t>
  </si>
  <si>
    <t>-716635640</t>
  </si>
  <si>
    <t>307</t>
  </si>
  <si>
    <t>998764102</t>
  </si>
  <si>
    <t>Přesun hmot tonážní pro konstrukce klempířské v objektech v přes 6 do 12 m</t>
  </si>
  <si>
    <t>678571999</t>
  </si>
  <si>
    <t>https://podminky.urs.cz/item/CS_URS_2023_02/998764102</t>
  </si>
  <si>
    <t>765</t>
  </si>
  <si>
    <t>Krytina skládaná</t>
  </si>
  <si>
    <t>765191901</t>
  </si>
  <si>
    <t>Demontáž pojistné hydroizolační fólie kladené ve sklonu do 30°</t>
  </si>
  <si>
    <t>-1833557798</t>
  </si>
  <si>
    <t>https://podminky.urs.cz/item/CS_URS_2023_02/765191901</t>
  </si>
  <si>
    <t>hlavní střecha</t>
  </si>
  <si>
    <t>12,4*6,5</t>
  </si>
  <si>
    <t>2,7*2,4</t>
  </si>
  <si>
    <t>766</t>
  </si>
  <si>
    <t>Konstrukce truhlářské</t>
  </si>
  <si>
    <t>294</t>
  </si>
  <si>
    <t>766124100</t>
  </si>
  <si>
    <t xml:space="preserve">D+M WC stěny 1,58x2 m kompaktní laminátová deska HPL tloušťky 13mm s AL doplňky </t>
  </si>
  <si>
    <t>850028915</t>
  </si>
  <si>
    <t>https://podminky.urs.cz/item/CS_URS_2023_02/766124100</t>
  </si>
  <si>
    <t>766421811</t>
  </si>
  <si>
    <t>Demontáž truhlářského obložení podhledů z panelů plochy do 1,5 m2</t>
  </si>
  <si>
    <t>2085460907</t>
  </si>
  <si>
    <t>https://podminky.urs.cz/item/CS_URS_2023_02/766421811</t>
  </si>
  <si>
    <t>6,84</t>
  </si>
  <si>
    <t>766421822</t>
  </si>
  <si>
    <t>Demontáž truhlářského obložení podhledů podkladových roštů</t>
  </si>
  <si>
    <t>-142589372</t>
  </si>
  <si>
    <t>https://podminky.urs.cz/item/CS_URS_2023_02/766421822</t>
  </si>
  <si>
    <t>162</t>
  </si>
  <si>
    <t>766660001</t>
  </si>
  <si>
    <t>Montáž dveřních křídel otvíravých jednokřídlových š do 0,8 m do ocelové zárubně</t>
  </si>
  <si>
    <t>1596094255</t>
  </si>
  <si>
    <t>https://podminky.urs.cz/item/CS_URS_2023_02/766660001</t>
  </si>
  <si>
    <t>163</t>
  </si>
  <si>
    <t>61161001</t>
  </si>
  <si>
    <t>dveře jednokřídlé voštinové povrch lakovaný plné 700x1970-2100mm</t>
  </si>
  <si>
    <t>143614204</t>
  </si>
  <si>
    <t>164</t>
  </si>
  <si>
    <t>61161002</t>
  </si>
  <si>
    <t>dveře jednokřídlé voštinové povrch lakovaný plné 800x1970-2100mm</t>
  </si>
  <si>
    <t>-783122781</t>
  </si>
  <si>
    <t>158</t>
  </si>
  <si>
    <t>766660021</t>
  </si>
  <si>
    <t>Montáž dveřních křídel otvíravých jednokřídlových š do 0,8 m požárních do ocelové zárubně</t>
  </si>
  <si>
    <t>1814536281</t>
  </si>
  <si>
    <t>https://podminky.urs.cz/item/CS_URS_2023_02/766660021</t>
  </si>
  <si>
    <t>159</t>
  </si>
  <si>
    <t>61165339</t>
  </si>
  <si>
    <t xml:space="preserve">dveře jednokřídlé dřevotřískové protipožární EI (EW) 30  DP3 povrch lakovaný plné 800x1970-2100mm včetně samozavírače.</t>
  </si>
  <si>
    <t>-1511628356</t>
  </si>
  <si>
    <t>160</t>
  </si>
  <si>
    <t>766660022</t>
  </si>
  <si>
    <t>Montáž dveřních křídel otvíravých jednokřídlových š přes 0,8 m požárních do ocelové zárubně</t>
  </si>
  <si>
    <t>-1240677694</t>
  </si>
  <si>
    <t>https://podminky.urs.cz/item/CS_URS_2023_02/766660022</t>
  </si>
  <si>
    <t>161</t>
  </si>
  <si>
    <t>61165340</t>
  </si>
  <si>
    <t xml:space="preserve">dveře jednokřídlé dřevotřískové protipožární EI (EW) 30 DP3  povrch lakovaný plné 900x1970-2100mm včetně samozavírač</t>
  </si>
  <si>
    <t>1904288604</t>
  </si>
  <si>
    <t>169</t>
  </si>
  <si>
    <t>766660311</t>
  </si>
  <si>
    <t xml:space="preserve">Montáž posuvných dveří jednokřídlových průchozí š do 800 mm do pouzdra s jednou kapsou včetně obložky </t>
  </si>
  <si>
    <t>-1948789340</t>
  </si>
  <si>
    <t>https://podminky.urs.cz/item/CS_URS_2023_02/766660311</t>
  </si>
  <si>
    <t>170</t>
  </si>
  <si>
    <t>RMAT0007</t>
  </si>
  <si>
    <t xml:space="preserve">dveře plastové posuvné s obložkou se zábranou proti působení vody a vlhka určené do obytných a průmyslových budov viz výpis oken a dveří  </t>
  </si>
  <si>
    <t>1726352733</t>
  </si>
  <si>
    <t>165</t>
  </si>
  <si>
    <t>766660729</t>
  </si>
  <si>
    <t>Montáž dveřního interiérového kování - štítku s klikou</t>
  </si>
  <si>
    <t>-175544229</t>
  </si>
  <si>
    <t>https://podminky.urs.cz/item/CS_URS_2023_02/766660729</t>
  </si>
  <si>
    <t>166</t>
  </si>
  <si>
    <t>54914123</t>
  </si>
  <si>
    <t>kování rozetové klika/klika</t>
  </si>
  <si>
    <t>587478564</t>
  </si>
  <si>
    <t>167</t>
  </si>
  <si>
    <t>766660730</t>
  </si>
  <si>
    <t>Montáž dveřního interiérového kování - WC kliky se zámkem</t>
  </si>
  <si>
    <t>-907718781</t>
  </si>
  <si>
    <t>https://podminky.urs.cz/item/CS_URS_2023_02/766660730</t>
  </si>
  <si>
    <t>168</t>
  </si>
  <si>
    <t>54914128</t>
  </si>
  <si>
    <t>kování rozetové spodní pro WC</t>
  </si>
  <si>
    <t>-1164820588</t>
  </si>
  <si>
    <t>186</t>
  </si>
  <si>
    <t>766694116</t>
  </si>
  <si>
    <t>Montáž parapetních desek dřevěných nebo plastových š do 30 cm</t>
  </si>
  <si>
    <t>-987841170</t>
  </si>
  <si>
    <t>https://podminky.urs.cz/item/CS_URS_2023_02/766694116</t>
  </si>
  <si>
    <t>187</t>
  </si>
  <si>
    <t>60794101</t>
  </si>
  <si>
    <t>parapet dřevotřískový vnitřní povrch laminátový š 200mm</t>
  </si>
  <si>
    <t>890949579</t>
  </si>
  <si>
    <t>188</t>
  </si>
  <si>
    <t>766694126</t>
  </si>
  <si>
    <t>Montáž parapetních desek dřevěných nebo plastových š přes 30 cm</t>
  </si>
  <si>
    <t>1852230685</t>
  </si>
  <si>
    <t>https://podminky.urs.cz/item/CS_URS_2023_02/766694126</t>
  </si>
  <si>
    <t>0,75*2</t>
  </si>
  <si>
    <t>2,2*2</t>
  </si>
  <si>
    <t>189</t>
  </si>
  <si>
    <t>60794106</t>
  </si>
  <si>
    <t>parapet dřevotřískový vnitřní povrch laminátový š 450mm</t>
  </si>
  <si>
    <t>5030073</t>
  </si>
  <si>
    <t>321</t>
  </si>
  <si>
    <t>1111484215</t>
  </si>
  <si>
    <t>0,57+0,64</t>
  </si>
  <si>
    <t>2.NP.</t>
  </si>
  <si>
    <t>0.75+(2,2*2)</t>
  </si>
  <si>
    <t>322</t>
  </si>
  <si>
    <t>-476456140</t>
  </si>
  <si>
    <t>766812840</t>
  </si>
  <si>
    <t>Demontáž kuchyňských linek dřevěných nebo kovových dl přes 1,8 do 2,1 m</t>
  </si>
  <si>
    <t>-1822280625</t>
  </si>
  <si>
    <t>https://podminky.urs.cz/item/CS_URS_2023_02/766812840</t>
  </si>
  <si>
    <t>767</t>
  </si>
  <si>
    <t>Konstrukce zámečnické</t>
  </si>
  <si>
    <t>767161811</t>
  </si>
  <si>
    <t>Demontáž zábradlí rovného rozebíratelného hmotnosti 1 m zábradlí do 20 kg do suti</t>
  </si>
  <si>
    <t>-1148509190</t>
  </si>
  <si>
    <t>https://podminky.urs.cz/item/CS_URS_2023_02/767161811</t>
  </si>
  <si>
    <t>767392802</t>
  </si>
  <si>
    <t>Demontáž krytin střech z plechů šroubovaných do suti</t>
  </si>
  <si>
    <t>1002576631</t>
  </si>
  <si>
    <t>https://podminky.urs.cz/item/CS_URS_2023_02/767392802</t>
  </si>
  <si>
    <t>12,09*6,45</t>
  </si>
  <si>
    <t>295</t>
  </si>
  <si>
    <t>767585101</t>
  </si>
  <si>
    <t>Montáž podhledů - pomocné konstrukce svařováním</t>
  </si>
  <si>
    <t>1189089710</t>
  </si>
  <si>
    <t>https://podminky.urs.cz/item/CS_URS_2023_02/767585101</t>
  </si>
  <si>
    <t>296</t>
  </si>
  <si>
    <t>13010712</t>
  </si>
  <si>
    <t>ocel profilová jakost S235JR (11 375) průřez I (IPN) 100</t>
  </si>
  <si>
    <t>1130755891</t>
  </si>
  <si>
    <t>30*8,34/1000</t>
  </si>
  <si>
    <t>308</t>
  </si>
  <si>
    <t>998767102</t>
  </si>
  <si>
    <t>Přesun hmot tonážní pro zámečnické konstrukce v objektech v přes 6 do 12 m</t>
  </si>
  <si>
    <t>-596743770</t>
  </si>
  <si>
    <t>https://podminky.urs.cz/item/CS_URS_2023_02/998767102</t>
  </si>
  <si>
    <t>771</t>
  </si>
  <si>
    <t>Podlahy z dlaždic</t>
  </si>
  <si>
    <t>239</t>
  </si>
  <si>
    <t>771111011</t>
  </si>
  <si>
    <t>Vysátí podkladu před pokládkou dlažby</t>
  </si>
  <si>
    <t>-1663942230</t>
  </si>
  <si>
    <t>https://podminky.urs.cz/item/CS_URS_2023_02/771111011</t>
  </si>
  <si>
    <t>240</t>
  </si>
  <si>
    <t>771111012</t>
  </si>
  <si>
    <t>Vysátí schodiště před pokládkou dlažby</t>
  </si>
  <si>
    <t>-1069709365</t>
  </si>
  <si>
    <t>https://podminky.urs.cz/item/CS_URS_2023_02/771111012</t>
  </si>
  <si>
    <t>22*1,1</t>
  </si>
  <si>
    <t>241</t>
  </si>
  <si>
    <t>771121011</t>
  </si>
  <si>
    <t>Nátěr penetrační na podlahu</t>
  </si>
  <si>
    <t>-68275557</t>
  </si>
  <si>
    <t>https://podminky.urs.cz/item/CS_URS_2023_02/771121011</t>
  </si>
  <si>
    <t>242</t>
  </si>
  <si>
    <t>771151022</t>
  </si>
  <si>
    <t>Samonivelační stěrka podlah pevnosti 30 MPa tl přes 3 do 5 mm</t>
  </si>
  <si>
    <t>-72899572</t>
  </si>
  <si>
    <t>https://podminky.urs.cz/item/CS_URS_2023_02/771151022</t>
  </si>
  <si>
    <t>261</t>
  </si>
  <si>
    <t>771161022</t>
  </si>
  <si>
    <t>Montáž profilu pro schodové hrany nebo ukončení dlažby</t>
  </si>
  <si>
    <t>-664814600</t>
  </si>
  <si>
    <t>https://podminky.urs.cz/item/CS_URS_2023_02/771161022</t>
  </si>
  <si>
    <t>262</t>
  </si>
  <si>
    <t>59054147</t>
  </si>
  <si>
    <t>profil schodový protiskluzový ušlechtilá ocel V2A R10 V6 25x1000mm</t>
  </si>
  <si>
    <t>-1022638123</t>
  </si>
  <si>
    <t>27,02*1,1 'Přepočtené koeficientem množství</t>
  </si>
  <si>
    <t>257</t>
  </si>
  <si>
    <t>771274115</t>
  </si>
  <si>
    <t>Montáž obkladů stupnic z dlaždic keramických hladkých lepených cementovým flexibilním lepidlem š přes 350 do 400 mm</t>
  </si>
  <si>
    <t>-349399359</t>
  </si>
  <si>
    <t>https://podminky.urs.cz/item/CS_URS_2023_02/771274115</t>
  </si>
  <si>
    <t xml:space="preserve">schody </t>
  </si>
  <si>
    <t>5*1,1</t>
  </si>
  <si>
    <t>4*1,1</t>
  </si>
  <si>
    <t>1,12+1,19+1,58+1,53+1,36+1,26+1,21+1,20+1,25+1,35+1,52+1,46+1,09</t>
  </si>
  <si>
    <t>258</t>
  </si>
  <si>
    <t>59761172</t>
  </si>
  <si>
    <t>dlažba keramická R12/B povrch 200 x 200 mm tl. do 10mm přes 22 do 25ks/m2 středně šedá</t>
  </si>
  <si>
    <t>943541716</t>
  </si>
  <si>
    <t>27,02*0,5*1,1</t>
  </si>
  <si>
    <t>1,1*1,1</t>
  </si>
  <si>
    <t>16,071*1,1 'Přepočtené koeficientem množství</t>
  </si>
  <si>
    <t>259</t>
  </si>
  <si>
    <t>771274232</t>
  </si>
  <si>
    <t>Montáž obkladů podstupnic z dlaždic keramických hladkých lepených cementovým flexibilním lepidlem v přes 150 do 200 mm</t>
  </si>
  <si>
    <t>-1974460452</t>
  </si>
  <si>
    <t>https://podminky.urs.cz/item/CS_URS_2023_02/771274232</t>
  </si>
  <si>
    <t>260</t>
  </si>
  <si>
    <t>419759012</t>
  </si>
  <si>
    <t>27,02*0,17*1,1</t>
  </si>
  <si>
    <t>5,053*1,1 'Přepočtené koeficientem množství</t>
  </si>
  <si>
    <t>248</t>
  </si>
  <si>
    <t>771474112</t>
  </si>
  <si>
    <t>Montáž soklů z dlaždic keramických rovných lepených cementovým flexibilním lepidlem v přes 65 do 90 mm</t>
  </si>
  <si>
    <t>1306927102</t>
  </si>
  <si>
    <t>https://podminky.urs.cz/item/CS_URS_2023_02/771474112</t>
  </si>
  <si>
    <t>(25,94-0,8-0,9-2,5)*0,1</t>
  </si>
  <si>
    <t>(13,22-0,8-0,8)*0,1</t>
  </si>
  <si>
    <t>11+(22*0,27)</t>
  </si>
  <si>
    <t>246</t>
  </si>
  <si>
    <t>771574419</t>
  </si>
  <si>
    <t>Montáž podlah keramických hladkých lepených cementovým flexibilním lepidlem přes 22 do 25 ks/m2</t>
  </si>
  <si>
    <t>1259093915</t>
  </si>
  <si>
    <t>https://podminky.urs.cz/item/CS_URS_2023_02/771574419</t>
  </si>
  <si>
    <t>2,32+1,38+1,38+5,43+9,13</t>
  </si>
  <si>
    <t>9,63</t>
  </si>
  <si>
    <t>247</t>
  </si>
  <si>
    <t>-1387329181</t>
  </si>
  <si>
    <t>"plocha dlažby" 29,270</t>
  </si>
  <si>
    <t>"soklík" 20,276*1,1</t>
  </si>
  <si>
    <t>51,574*1,1 'Přepočtené koeficientem množství</t>
  </si>
  <si>
    <t>243</t>
  </si>
  <si>
    <t>771591112</t>
  </si>
  <si>
    <t>Izolace pod dlažbu nátěrem nebo stěrkou ve dvou vrstvách</t>
  </si>
  <si>
    <t>485377714</t>
  </si>
  <si>
    <t>https://podminky.urs.cz/item/CS_URS_2023_02/771591112</t>
  </si>
  <si>
    <t>244</t>
  </si>
  <si>
    <t>771591237</t>
  </si>
  <si>
    <t>Montáž těsnícího pásu pro styčné nebo dilatační spáry</t>
  </si>
  <si>
    <t>1992194266</t>
  </si>
  <si>
    <t>https://podminky.urs.cz/item/CS_URS_2023_02/771591237</t>
  </si>
  <si>
    <t>m.č. 103</t>
  </si>
  <si>
    <t>6,6+2*5</t>
  </si>
  <si>
    <t>m.č. 104,105</t>
  </si>
  <si>
    <t>6,63+2*4</t>
  </si>
  <si>
    <t>m.č.106</t>
  </si>
  <si>
    <t>6,7+8*2</t>
  </si>
  <si>
    <t>245</t>
  </si>
  <si>
    <t>28355021</t>
  </si>
  <si>
    <t>páska pružná těsnící hydroizolační š do 100mm</t>
  </si>
  <si>
    <t>-896636999</t>
  </si>
  <si>
    <t>53,93*1,05 'Přepočtené koeficientem množství</t>
  </si>
  <si>
    <t>309</t>
  </si>
  <si>
    <t>998771102</t>
  </si>
  <si>
    <t>Přesun hmot tonážní pro podlahy z dlaždic v objektech v přes 6 do 12 m</t>
  </si>
  <si>
    <t>403600723</t>
  </si>
  <si>
    <t>https://podminky.urs.cz/item/CS_URS_2023_02/998771102</t>
  </si>
  <si>
    <t>776</t>
  </si>
  <si>
    <t>Podlahy povlakové</t>
  </si>
  <si>
    <t>249</t>
  </si>
  <si>
    <t>776111112</t>
  </si>
  <si>
    <t>Broušení betonového podkladu povlakových podlah</t>
  </si>
  <si>
    <t>957766197</t>
  </si>
  <si>
    <t>https://podminky.urs.cz/item/CS_URS_2023_02/776111112</t>
  </si>
  <si>
    <t>38,64</t>
  </si>
  <si>
    <t>251</t>
  </si>
  <si>
    <t>776111115</t>
  </si>
  <si>
    <t>Broušení podkladu povlakových podlah před litím stěrky</t>
  </si>
  <si>
    <t>-799053609</t>
  </si>
  <si>
    <t>https://podminky.urs.cz/item/CS_URS_2023_02/776111115</t>
  </si>
  <si>
    <t>250</t>
  </si>
  <si>
    <t>776111116</t>
  </si>
  <si>
    <t>Odstranění zbytků lepidla z podkladu povlakových podlah broušením</t>
  </si>
  <si>
    <t>727809932</t>
  </si>
  <si>
    <t>https://podminky.urs.cz/item/CS_URS_2023_02/776111116</t>
  </si>
  <si>
    <t>252</t>
  </si>
  <si>
    <t>776111311</t>
  </si>
  <si>
    <t>Vysátí podkladu povlakových podlah</t>
  </si>
  <si>
    <t>2045928663</t>
  </si>
  <si>
    <t>https://podminky.urs.cz/item/CS_URS_2023_02/776111311</t>
  </si>
  <si>
    <t>253</t>
  </si>
  <si>
    <t>776121112</t>
  </si>
  <si>
    <t>Vodou ředitelná penetrace savého podkladu povlakových podlah</t>
  </si>
  <si>
    <t>48701301</t>
  </si>
  <si>
    <t>https://podminky.urs.cz/item/CS_URS_2023_02/776121112</t>
  </si>
  <si>
    <t>254</t>
  </si>
  <si>
    <t>776141124</t>
  </si>
  <si>
    <t>Stěrka podlahová nivelační pro vyrovnání podkladu povlakových podlah pevnosti 30 MPa tl přes 8 do 10 mm</t>
  </si>
  <si>
    <t>401033848</t>
  </si>
  <si>
    <t>https://podminky.urs.cz/item/CS_URS_2023_02/776141124</t>
  </si>
  <si>
    <t>776201811</t>
  </si>
  <si>
    <t>Demontáž lepených povlakových podlah bez podložky ručně</t>
  </si>
  <si>
    <t>202311475</t>
  </si>
  <si>
    <t>https://podminky.urs.cz/item/CS_URS_2023_02/776201811</t>
  </si>
  <si>
    <t>kuchyň</t>
  </si>
  <si>
    <t>776201814</t>
  </si>
  <si>
    <t>Demontáž povlakových podlahovin volně položených podlepených páskou</t>
  </si>
  <si>
    <t>100808875</t>
  </si>
  <si>
    <t>https://podminky.urs.cz/item/CS_URS_2023_02/776201814</t>
  </si>
  <si>
    <t>255</t>
  </si>
  <si>
    <t>776231111</t>
  </si>
  <si>
    <t>Lepení lamel a čtverců z vinylu standardním lepidlem</t>
  </si>
  <si>
    <t>94237263</t>
  </si>
  <si>
    <t>https://podminky.urs.cz/item/CS_URS_2023_02/776231111</t>
  </si>
  <si>
    <t>256</t>
  </si>
  <si>
    <t>28411156</t>
  </si>
  <si>
    <t>PVC vinyl LVT dílec heterogenní s 3D reliéfní strukturou povrchu, imitace dřeva a kamene tl 2,5mm, tl nášlapné vrstvy 0,7mm, hořlavost Bfl-s1, třída zátěže 23/34/43, útlum 3dB, bodová zátěž ≤ 0,10mm, protiskluznost R10</t>
  </si>
  <si>
    <t>-381566087</t>
  </si>
  <si>
    <t>38,64*1,1 'Přepočtené koeficientem množství</t>
  </si>
  <si>
    <t>312</t>
  </si>
  <si>
    <t>998776101</t>
  </si>
  <si>
    <t>Přesun hmot tonážní pro podlahy povlakové v objektech v do 6 m</t>
  </si>
  <si>
    <t>-184899437</t>
  </si>
  <si>
    <t>https://podminky.urs.cz/item/CS_URS_2023_02/998776101</t>
  </si>
  <si>
    <t>781</t>
  </si>
  <si>
    <t>Dokončovací práce - obklady</t>
  </si>
  <si>
    <t>781471810</t>
  </si>
  <si>
    <t>Demontáž obkladů z obkladaček keramických kladených do malty</t>
  </si>
  <si>
    <t>981748124</t>
  </si>
  <si>
    <t>https://podminky.urs.cz/item/CS_URS_2023_02/781471810</t>
  </si>
  <si>
    <t>Část stěny WC</t>
  </si>
  <si>
    <t>2,64*1,5</t>
  </si>
  <si>
    <t>191</t>
  </si>
  <si>
    <t>781474115</t>
  </si>
  <si>
    <t>Montáž obkladů vnitřních keramických hladkých přes 22 do 25 ks/m2 lepených flexibilním lepidlem</t>
  </si>
  <si>
    <t>-1785918843</t>
  </si>
  <si>
    <t>https://podminky.urs.cz/item/CS_URS_2023_02/781474115</t>
  </si>
  <si>
    <t>(6,6*2)-(0,8*1,97)</t>
  </si>
  <si>
    <t>(6,63*2,0)-(0,7*1,97*2)</t>
  </si>
  <si>
    <t>(13,05*2)-(0,8*1,97*3)-(0,7*1,97*2)</t>
  </si>
  <si>
    <t>(13,25*2,0)-(0,8*1,97)-(1,97*0,9)</t>
  </si>
  <si>
    <t>192</t>
  </si>
  <si>
    <t>59761039</t>
  </si>
  <si>
    <t>obklad keramický hladký přes 22 do 25ks/m2</t>
  </si>
  <si>
    <t>2112265311</t>
  </si>
  <si>
    <t>63,891*1,1 'Přepočtené koeficientem množství</t>
  </si>
  <si>
    <t>311</t>
  </si>
  <si>
    <t>998781101</t>
  </si>
  <si>
    <t>Přesun hmot tonážní pro obklady keramické v objektech v do 6 m</t>
  </si>
  <si>
    <t>613823951</t>
  </si>
  <si>
    <t>https://podminky.urs.cz/item/CS_URS_2023_02/998781101</t>
  </si>
  <si>
    <t>783</t>
  </si>
  <si>
    <t>Dokončovací práce - nátěry</t>
  </si>
  <si>
    <t>270</t>
  </si>
  <si>
    <t>783101205</t>
  </si>
  <si>
    <t>Dekorativní obroušení podkladu truhlářských konstrukcí před provedením nátěru</t>
  </si>
  <si>
    <t>987774694</t>
  </si>
  <si>
    <t>https://podminky.urs.cz/item/CS_URS_2023_02/783101205</t>
  </si>
  <si>
    <t>1,5*2,2*2</t>
  </si>
  <si>
    <t>274</t>
  </si>
  <si>
    <t>783117101</t>
  </si>
  <si>
    <t>Krycí jednonásobný syntetický nátěr truhlářských konstrukcí</t>
  </si>
  <si>
    <t>-472212805</t>
  </si>
  <si>
    <t>https://podminky.urs.cz/item/CS_URS_2023_02/783117101</t>
  </si>
  <si>
    <t>275</t>
  </si>
  <si>
    <t>783118201</t>
  </si>
  <si>
    <t>Lakovací jednonásobný syntetický nátěr truhlářských konstrukcí</t>
  </si>
  <si>
    <t>1911399750</t>
  </si>
  <si>
    <t>https://podminky.urs.cz/item/CS_URS_2023_02/783118201</t>
  </si>
  <si>
    <t>272</t>
  </si>
  <si>
    <t>783122121</t>
  </si>
  <si>
    <t>Lokální tmelení truhlářských konstrukcí včetně přebroušení disperzním tmelem plochy do 50%</t>
  </si>
  <si>
    <t>-1262846985</t>
  </si>
  <si>
    <t>https://podminky.urs.cz/item/CS_URS_2023_02/783122121</t>
  </si>
  <si>
    <t>273</t>
  </si>
  <si>
    <t>783122131</t>
  </si>
  <si>
    <t>Plošné (plné) tmelení truhlářských konstrukcí včetně přebroušení disperzním tmelem</t>
  </si>
  <si>
    <t>27702073</t>
  </si>
  <si>
    <t>https://podminky.urs.cz/item/CS_URS_2023_02/783122131</t>
  </si>
  <si>
    <t>267</t>
  </si>
  <si>
    <t>783301313</t>
  </si>
  <si>
    <t>Odmaštění zámečnických konstrukcí ředidlovým odmašťovačem</t>
  </si>
  <si>
    <t>1501891009</t>
  </si>
  <si>
    <t>https://podminky.urs.cz/item/CS_URS_2023_02/783301313</t>
  </si>
  <si>
    <t>266</t>
  </si>
  <si>
    <t>783301401</t>
  </si>
  <si>
    <t>Ometení zámečnických konstrukcí</t>
  </si>
  <si>
    <t>14571381</t>
  </si>
  <si>
    <t>https://podminky.urs.cz/item/CS_URS_2023_02/783301401</t>
  </si>
  <si>
    <t>"800"</t>
  </si>
  <si>
    <t>0,7584*4</t>
  </si>
  <si>
    <t>"900"</t>
  </si>
  <si>
    <t>0,7744</t>
  </si>
  <si>
    <t>"700"</t>
  </si>
  <si>
    <t>0,7424*2</t>
  </si>
  <si>
    <t>268</t>
  </si>
  <si>
    <t>783314101</t>
  </si>
  <si>
    <t>Základní jednonásobný syntetický nátěr zámečnických konstrukcí</t>
  </si>
  <si>
    <t>1835383258</t>
  </si>
  <si>
    <t>https://podminky.urs.cz/item/CS_URS_2023_02/783314101</t>
  </si>
  <si>
    <t>269</t>
  </si>
  <si>
    <t>783317101</t>
  </si>
  <si>
    <t>Krycí jednonásobný syntetický standardní nátěr zámečnických konstrukcí</t>
  </si>
  <si>
    <t>604512032</t>
  </si>
  <si>
    <t>https://podminky.urs.cz/item/CS_URS_2023_02/783317101</t>
  </si>
  <si>
    <t>784</t>
  </si>
  <si>
    <t>Dokončovací práce - malby a tapety</t>
  </si>
  <si>
    <t>263</t>
  </si>
  <si>
    <t>784111001</t>
  </si>
  <si>
    <t>Oprášení (ometení ) podkladu v místnostech v do 3,80 m</t>
  </si>
  <si>
    <t>1911710773</t>
  </si>
  <si>
    <t>https://podminky.urs.cz/item/CS_URS_2023_02/784111001</t>
  </si>
  <si>
    <t>"stěny" 248,775</t>
  </si>
  <si>
    <t>"schodnice" 8,272</t>
  </si>
  <si>
    <t>"sádrokartonová stěna" 19,213</t>
  </si>
  <si>
    <t>"strop garáž" 38,87</t>
  </si>
  <si>
    <t>"podhled sádrokarton" 72,973</t>
  </si>
  <si>
    <t>264</t>
  </si>
  <si>
    <t>784181101</t>
  </si>
  <si>
    <t>Základní akrylátová jednonásobná bezbarvá penetrace podkladu v místnostech v do 3,80 m</t>
  </si>
  <si>
    <t>1571538726</t>
  </si>
  <si>
    <t>https://podminky.urs.cz/item/CS_URS_2023_02/784181101</t>
  </si>
  <si>
    <t>265</t>
  </si>
  <si>
    <t>784211101</t>
  </si>
  <si>
    <t>Dvojnásobné bílé malby ze směsí za mokra výborně oděruvzdorných v místnostech v do 3,80 m</t>
  </si>
  <si>
    <t>1410076998</t>
  </si>
  <si>
    <t>https://podminky.urs.cz/item/CS_URS_2023_02/784211101</t>
  </si>
  <si>
    <t>02 - Zdravotechnika</t>
  </si>
  <si>
    <t xml:space="preserve">    998 - Přesun hmot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</si>
  <si>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</si>
  <si>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</si>
  <si>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</si>
  <si>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724 - Zdravotechnika - strojní vybavení</t>
  </si>
  <si>
    <t xml:space="preserve">    725 - Zdravotechnika - zařizovací předměty</t>
  </si>
  <si>
    <t xml:space="preserve">    726 - Zdravotechnika - předstěnové instalace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</si>
  <si>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</si>
  <si>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</si>
  <si>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</si>
  <si>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</si>
  <si>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751 - Vzduchotechnika</t>
  </si>
  <si>
    <t>HZS - Hodinové zúčtovací sazby</t>
  </si>
  <si>
    <t>VRN - Vedlejší rozpočtové náklady</t>
  </si>
  <si>
    <t xml:space="preserve">    VRN1 - Průzkumné, geodetické a projektové práce</t>
  </si>
  <si>
    <t>139711111</t>
  </si>
  <si>
    <t>Vykopávky v uzavřených prostorech v hornině třídy těžitelnosti I skupiny 1 až 3 ručně</t>
  </si>
  <si>
    <t>1340338891</t>
  </si>
  <si>
    <t>https://podminky.urs.cz/item/CS_URS_2023_02/139711111</t>
  </si>
  <si>
    <t>7,5*0,5*0,3</t>
  </si>
  <si>
    <t>2,5*0,6*0,3</t>
  </si>
  <si>
    <t>1,6*0,6*0,3</t>
  </si>
  <si>
    <t>2,8*0,6*0,3</t>
  </si>
  <si>
    <t>1*0,6*0,3</t>
  </si>
  <si>
    <t>1789241762</t>
  </si>
  <si>
    <t>(7,5+2,5+1,6+2,8+1)*0,3*0,2</t>
  </si>
  <si>
    <t>58337308</t>
  </si>
  <si>
    <t>štěrkopísek frakce 0/2</t>
  </si>
  <si>
    <t>-1139666454</t>
  </si>
  <si>
    <t>0,924*2 'Přepočtené koeficientem množství</t>
  </si>
  <si>
    <t>175111109</t>
  </si>
  <si>
    <t>Příplatek k obsypání potrubí za ruční prohození sypaniny, uložené do 3 m</t>
  </si>
  <si>
    <t>1056948047</t>
  </si>
  <si>
    <t>https://podminky.urs.cz/item/CS_URS_2023_02/175111109</t>
  </si>
  <si>
    <t>93</t>
  </si>
  <si>
    <t>175112101</t>
  </si>
  <si>
    <t>Obsypání potrubí při překopech inženýrských sítí ručně objem do 10 m3</t>
  </si>
  <si>
    <t>-1294055322</t>
  </si>
  <si>
    <t>https://podminky.urs.cz/item/CS_URS_2023_02/175112101</t>
  </si>
  <si>
    <t>(7,5+2,5+1,6+2,8+1)*0,3*0,4</t>
  </si>
  <si>
    <t>94</t>
  </si>
  <si>
    <t>58337344</t>
  </si>
  <si>
    <t>štěrkopísek frakce 0/32</t>
  </si>
  <si>
    <t>-1945414108</t>
  </si>
  <si>
    <t>1,848*2 'Přepočtené koeficientem množství</t>
  </si>
  <si>
    <t>612135101</t>
  </si>
  <si>
    <t>Hrubá výplň rýh ve stěnách maltou jakékoli šířky rýhy</t>
  </si>
  <si>
    <t>-898543966</t>
  </si>
  <si>
    <t>https://podminky.urs.cz/item/CS_URS_2023_02/612135101</t>
  </si>
  <si>
    <t>3*0,2</t>
  </si>
  <si>
    <t>60*0,1</t>
  </si>
  <si>
    <t>631312141</t>
  </si>
  <si>
    <t>Doplnění rýh v dosavadních mazaninách betonem prostým</t>
  </si>
  <si>
    <t>1726519183</t>
  </si>
  <si>
    <t>https://podminky.urs.cz/item/CS_URS_2023_02/631312141</t>
  </si>
  <si>
    <t>(7+2,5+2,6+2)*0,1*0,3</t>
  </si>
  <si>
    <t>-138161101</t>
  </si>
  <si>
    <t>(7,5+2,5+1,6+2,8+1)*0,1*0,3</t>
  </si>
  <si>
    <t>965049111</t>
  </si>
  <si>
    <t>Příplatek k bourání betonových mazanin za bourání mazanin se svařovanou sítí tl do 100 mm</t>
  </si>
  <si>
    <t>-256095093</t>
  </si>
  <si>
    <t>https://podminky.urs.cz/item/CS_URS_2023_02/965049111</t>
  </si>
  <si>
    <t>974031132</t>
  </si>
  <si>
    <t>Vysekání rýh ve zdivu cihelném hl do 50 mm š do 70 mm</t>
  </si>
  <si>
    <t>909508602</t>
  </si>
  <si>
    <t>https://podminky.urs.cz/item/CS_URS_2023_02/974031132</t>
  </si>
  <si>
    <t>974031133</t>
  </si>
  <si>
    <t>Vysekání rýh ve zdivu cihelném hl do 50 mm š do 100 mm</t>
  </si>
  <si>
    <t>-1615847360</t>
  </si>
  <si>
    <t>https://podminky.urs.cz/item/CS_URS_2023_02/974031133</t>
  </si>
  <si>
    <t>974031164</t>
  </si>
  <si>
    <t>Vysekání rýh ve zdivu cihelném hl do 150 mm š do 150 mm</t>
  </si>
  <si>
    <t>-1416791727</t>
  </si>
  <si>
    <t>https://podminky.urs.cz/item/CS_URS_2023_02/974031164</t>
  </si>
  <si>
    <t>974031264</t>
  </si>
  <si>
    <t>Vysekání rýh ve zdivu cihelném u stropu hl do 150 mm š do 150 mm</t>
  </si>
  <si>
    <t>-2098473354</t>
  </si>
  <si>
    <t>https://podminky.urs.cz/item/CS_URS_2023_02/974031264</t>
  </si>
  <si>
    <t>974042533</t>
  </si>
  <si>
    <t>Vysekání rýh v dlažbě betonové nebo jiné monolitické hl do 50 mm š do 100 mm</t>
  </si>
  <si>
    <t>-139693606</t>
  </si>
  <si>
    <t>https://podminky.urs.cz/item/CS_URS_2023_02/974042533</t>
  </si>
  <si>
    <t>77</t>
  </si>
  <si>
    <t>-2031124986</t>
  </si>
  <si>
    <t>78</t>
  </si>
  <si>
    <t>737473667</t>
  </si>
  <si>
    <t>2,345*15</t>
  </si>
  <si>
    <t>79</t>
  </si>
  <si>
    <t>789878741</t>
  </si>
  <si>
    <t>80</t>
  </si>
  <si>
    <t>256403361</t>
  </si>
  <si>
    <t>998</t>
  </si>
  <si>
    <t>Přesun hmot</t>
  </si>
  <si>
    <t>998011001</t>
  </si>
  <si>
    <t>Přesun hmot pro budovy zděné v do 6 m</t>
  </si>
  <si>
    <t>1327444899</t>
  </si>
  <si>
    <t>https://podminky.urs.cz/item/CS_URS_2023_02/998011001</t>
  </si>
  <si>
    <t>721</t>
  </si>
  <si>
    <t>Zdravotechnika - vnitřní kanalizace</t>
  </si>
  <si>
    <t>721171808</t>
  </si>
  <si>
    <t>Demontáž potrubí z PVC D přes 75 do 114</t>
  </si>
  <si>
    <t>467774986</t>
  </si>
  <si>
    <t>https://podminky.urs.cz/item/CS_URS_2023_02/721171808</t>
  </si>
  <si>
    <t>721173401</t>
  </si>
  <si>
    <t>Potrubí kanalizační z PVC SN 4 svodné DN 110</t>
  </si>
  <si>
    <t>-2132982975</t>
  </si>
  <si>
    <t>https://podminky.urs.cz/item/CS_URS_2023_02/721173401</t>
  </si>
  <si>
    <t>721173402</t>
  </si>
  <si>
    <t>Potrubí kanalizační z PVC SN 4 svodné DN 125</t>
  </si>
  <si>
    <t>803319407</t>
  </si>
  <si>
    <t>https://podminky.urs.cz/item/CS_URS_2023_02/721173402</t>
  </si>
  <si>
    <t>721173403</t>
  </si>
  <si>
    <t>Potrubí kanalizační z PVC SN 4 svodné DN 160</t>
  </si>
  <si>
    <t>-878141720</t>
  </si>
  <si>
    <t>https://podminky.urs.cz/item/CS_URS_2023_02/721173403</t>
  </si>
  <si>
    <t>95</t>
  </si>
  <si>
    <t>721174004</t>
  </si>
  <si>
    <t>Potrubí kanalizační z PP svodné DN 75</t>
  </si>
  <si>
    <t>262748219</t>
  </si>
  <si>
    <t>https://podminky.urs.cz/item/CS_URS_2023_02/721174004</t>
  </si>
  <si>
    <t>721212123</t>
  </si>
  <si>
    <t>Odtokový sprchový žlab délky 800 mm s krycím roštem a zápachovou uzávěrkou</t>
  </si>
  <si>
    <t>-971119490</t>
  </si>
  <si>
    <t>https://podminky.urs.cz/item/CS_URS_2023_02/721212123</t>
  </si>
  <si>
    <t>721290111</t>
  </si>
  <si>
    <t>Zkouška těsnosti potrubí kanalizace vodou DN do 125</t>
  </si>
  <si>
    <t>640296473</t>
  </si>
  <si>
    <t>https://podminky.urs.cz/item/CS_URS_2023_02/721290111</t>
  </si>
  <si>
    <t>96</t>
  </si>
  <si>
    <t>998721101</t>
  </si>
  <si>
    <t>Přesun hmot tonážní pro vnitřní kanalizace v objektech v do 6 m</t>
  </si>
  <si>
    <t>746256021</t>
  </si>
  <si>
    <t>https://podminky.urs.cz/item/CS_URS_2023_02/998721101</t>
  </si>
  <si>
    <t>722</t>
  </si>
  <si>
    <t>Zdravotechnika - vnitřní vodovod</t>
  </si>
  <si>
    <t>722130801</t>
  </si>
  <si>
    <t>Demontáž potrubí ocelové pozinkované závitové DN do 25</t>
  </si>
  <si>
    <t>1300849313</t>
  </si>
  <si>
    <t>https://podminky.urs.cz/item/CS_URS_2023_02/722130801</t>
  </si>
  <si>
    <t>722176112</t>
  </si>
  <si>
    <t>Montáž potrubí plastové spojované svary polyfuzně D přes 16 do 20 mm</t>
  </si>
  <si>
    <t>-296557491</t>
  </si>
  <si>
    <t>https://podminky.urs.cz/item/CS_URS_2023_02/722176112</t>
  </si>
  <si>
    <t>28615100</t>
  </si>
  <si>
    <t>trubka tlaková PPR řada PN 10 20x2,2x4000mm</t>
  </si>
  <si>
    <t>-799555097</t>
  </si>
  <si>
    <t>40*1,03 'Přepočtené koeficientem množství</t>
  </si>
  <si>
    <t>722176113</t>
  </si>
  <si>
    <t>Montáž potrubí plastové spojované svary polyfuzně D přes 20 do 25 mm</t>
  </si>
  <si>
    <t>-1260473780</t>
  </si>
  <si>
    <t>https://podminky.urs.cz/item/CS_URS_2023_02/722176113</t>
  </si>
  <si>
    <t>28615105</t>
  </si>
  <si>
    <t>trubka tlaková PPR řada PN 10 25x2,3x4000mm</t>
  </si>
  <si>
    <t>-1500332673</t>
  </si>
  <si>
    <t>17*1,03 'Přepočtené koeficientem množství</t>
  </si>
  <si>
    <t>722181111</t>
  </si>
  <si>
    <t>Ochrana vodovodního potrubí plstěnými pásy DN do 20 mm</t>
  </si>
  <si>
    <t>93423913</t>
  </si>
  <si>
    <t>https://podminky.urs.cz/item/CS_URS_2023_02/722181111</t>
  </si>
  <si>
    <t>722181113</t>
  </si>
  <si>
    <t>Ochrana vodovodního potrubí plstěnými pásy DN do 25 mm</t>
  </si>
  <si>
    <t>-1272485242</t>
  </si>
  <si>
    <t>https://podminky.urs.cz/item/CS_URS_2023_02/722181113</t>
  </si>
  <si>
    <t>722190401</t>
  </si>
  <si>
    <t>Vyvedení a upevnění výpustku DN do 25</t>
  </si>
  <si>
    <t>782578669</t>
  </si>
  <si>
    <t>https://podminky.urs.cz/item/CS_URS_2023_02/722190401</t>
  </si>
  <si>
    <t>722224152</t>
  </si>
  <si>
    <t>Kulový kohout s páčkou PN 15, T 120°C G 1/2" - 3/4"</t>
  </si>
  <si>
    <t>-1157649365</t>
  </si>
  <si>
    <t>https://podminky.urs.cz/item/CS_URS_2023_02/722224152</t>
  </si>
  <si>
    <t>89</t>
  </si>
  <si>
    <t>722224153</t>
  </si>
  <si>
    <t>Kulový kohout s páčkou PN 15, T 120°C G 3/4" - 1"</t>
  </si>
  <si>
    <t>-154280654</t>
  </si>
  <si>
    <t>https://podminky.urs.cz/item/CS_URS_2023_02/722224153</t>
  </si>
  <si>
    <t>722290215</t>
  </si>
  <si>
    <t>Zkouška těsnosti vodovodního potrubí hrdlového nebo přírubového DN do 100</t>
  </si>
  <si>
    <t>861589214</t>
  </si>
  <si>
    <t>https://podminky.urs.cz/item/CS_URS_2023_02/722290215</t>
  </si>
  <si>
    <t>97</t>
  </si>
  <si>
    <t>998722101</t>
  </si>
  <si>
    <t>Přesun hmot tonážní pro vnitřní vodovod v objektech v do 6 m</t>
  </si>
  <si>
    <t>-747723676</t>
  </si>
  <si>
    <t>https://podminky.urs.cz/item/CS_URS_2023_02/998722101</t>
  </si>
  <si>
    <t>723</t>
  </si>
  <si>
    <t>Zdravotechnika - vnitřní plynovod</t>
  </si>
  <si>
    <t>83</t>
  </si>
  <si>
    <t xml:space="preserve">Kulový ventil 1/2" </t>
  </si>
  <si>
    <t>ks</t>
  </si>
  <si>
    <t>-1240589390</t>
  </si>
  <si>
    <t>84</t>
  </si>
  <si>
    <t>723.1</t>
  </si>
  <si>
    <t>Redukce CU 32/28</t>
  </si>
  <si>
    <t>1788327572</t>
  </si>
  <si>
    <t>723181022</t>
  </si>
  <si>
    <t>Potrubí měděné tvrdé spojované lisováním D 28x1 mm</t>
  </si>
  <si>
    <t>-1386381467</t>
  </si>
  <si>
    <t>https://podminky.urs.cz/item/CS_URS_2023_02/723181022</t>
  </si>
  <si>
    <t>723181024</t>
  </si>
  <si>
    <t>Potrubí měděné tvrdé spojované lisováním D 28x1,5 mm</t>
  </si>
  <si>
    <t>-1173327092</t>
  </si>
  <si>
    <t>https://podminky.urs.cz/item/CS_URS_2023_02/723181024</t>
  </si>
  <si>
    <t>723190104</t>
  </si>
  <si>
    <t>Přípojka plynovodní nerezová hadice G 1/2"F x G 1/2"F délky 75 cm spojovaná na závit</t>
  </si>
  <si>
    <t>soubor</t>
  </si>
  <si>
    <t>-973765660</t>
  </si>
  <si>
    <t>https://podminky.urs.cz/item/CS_URS_2023_02/723190104</t>
  </si>
  <si>
    <t>723190251</t>
  </si>
  <si>
    <t>Výpustky plynovodní vedení a upevnění DN 15</t>
  </si>
  <si>
    <t>1774993455</t>
  </si>
  <si>
    <t>https://podminky.urs.cz/item/CS_URS_2023_02/723190251</t>
  </si>
  <si>
    <t>723220111</t>
  </si>
  <si>
    <t>Nástěnka G 1/2"F x D 20 se závitovým a lisovacím spojem</t>
  </si>
  <si>
    <t>1648088069</t>
  </si>
  <si>
    <t>https://podminky.urs.cz/item/CS_URS_2023_02/723220111</t>
  </si>
  <si>
    <t>58</t>
  </si>
  <si>
    <t>723220212</t>
  </si>
  <si>
    <t>Šroubení přechodové G 3/4"F x D 20 s vnitřním závitem</t>
  </si>
  <si>
    <t>-1236650852</t>
  </si>
  <si>
    <t>https://podminky.urs.cz/item/CS_URS_2023_02/723220212</t>
  </si>
  <si>
    <t>98</t>
  </si>
  <si>
    <t>998723101</t>
  </si>
  <si>
    <t>Přesun hmot tonážní pro vnitřní plynovod v objektech v do 6 m</t>
  </si>
  <si>
    <t>2578824</t>
  </si>
  <si>
    <t>https://podminky.urs.cz/item/CS_URS_2023_02/998723101</t>
  </si>
  <si>
    <t>724</t>
  </si>
  <si>
    <t>Zdravotechnika - strojní vybavení</t>
  </si>
  <si>
    <t>59</t>
  </si>
  <si>
    <t>724234109</t>
  </si>
  <si>
    <t>Nádoba expanzní tlaková vertikální pro rozvod užitkové vody s vyměnitelným vakem PN 1,0 o objemu 33 l</t>
  </si>
  <si>
    <t>-1560822881</t>
  </si>
  <si>
    <t>https://podminky.urs.cz/item/CS_URS_2023_02/724234109</t>
  </si>
  <si>
    <t>60</t>
  </si>
  <si>
    <t>998724101</t>
  </si>
  <si>
    <t>Přesun hmot tonážní pro strojní vybavení v objektech v do 6 m</t>
  </si>
  <si>
    <t>1284480355</t>
  </si>
  <si>
    <t>https://podminky.urs.cz/item/CS_URS_2023_02/998724101</t>
  </si>
  <si>
    <t>725</t>
  </si>
  <si>
    <t>Zdravotechnika - zařizovací předměty</t>
  </si>
  <si>
    <t>725110811</t>
  </si>
  <si>
    <t>Demontáž klozetů splachovací s nádrží</t>
  </si>
  <si>
    <t>-1041120071</t>
  </si>
  <si>
    <t>https://podminky.urs.cz/item/CS_URS_2023_02/725110811</t>
  </si>
  <si>
    <t>725112022</t>
  </si>
  <si>
    <t>Klozet keramický závěsný na nosné stěny s hlubokým splachováním odpad vodorovný</t>
  </si>
  <si>
    <t>1373721784</t>
  </si>
  <si>
    <t>https://podminky.urs.cz/item/CS_URS_2023_02/725112022</t>
  </si>
  <si>
    <t>725119131</t>
  </si>
  <si>
    <t>Montáž klozetových sedátek standardních</t>
  </si>
  <si>
    <t>-1987068403</t>
  </si>
  <si>
    <t>https://podminky.urs.cz/item/CS_URS_2023_02/725119131</t>
  </si>
  <si>
    <t>55167340</t>
  </si>
  <si>
    <t>sedátko záchodové plastové bílé delší způsob upevnění spodní</t>
  </si>
  <si>
    <t>1787658135</t>
  </si>
  <si>
    <t>725210821</t>
  </si>
  <si>
    <t>Demontáž umyvadel bez výtokových armatur</t>
  </si>
  <si>
    <t>668430372</t>
  </si>
  <si>
    <t>https://podminky.urs.cz/item/CS_URS_2023_02/725210821</t>
  </si>
  <si>
    <t>725310823</t>
  </si>
  <si>
    <t>Demontáž dřez jednoduchý vestavěný v kuchyňských sestavách bez výtokových armatur</t>
  </si>
  <si>
    <t>-893273062</t>
  </si>
  <si>
    <t>https://podminky.urs.cz/item/CS_URS_2023_02/725310823</t>
  </si>
  <si>
    <t>725530811</t>
  </si>
  <si>
    <t>Demontáž ohřívač elektrický přepadový do 12 l</t>
  </si>
  <si>
    <t>-957789147</t>
  </si>
  <si>
    <t>https://podminky.urs.cz/item/CS_URS_2023_02/725530811</t>
  </si>
  <si>
    <t>725810811</t>
  </si>
  <si>
    <t>Demontáž ventilů výtokových nástěnných</t>
  </si>
  <si>
    <t>-1719762832</t>
  </si>
  <si>
    <t>https://podminky.urs.cz/item/CS_URS_2023_02/725810811</t>
  </si>
  <si>
    <t>725813111</t>
  </si>
  <si>
    <t>Ventil rohový bez připojovací trubičky nebo flexi hadičky G 1/2"</t>
  </si>
  <si>
    <t>-1878479455</t>
  </si>
  <si>
    <t>https://podminky.urs.cz/item/CS_URS_2023_02/725813111</t>
  </si>
  <si>
    <t>725820801</t>
  </si>
  <si>
    <t>Demontáž baterie nástěnné do G 3 / 4</t>
  </si>
  <si>
    <t>1963264155</t>
  </si>
  <si>
    <t>https://podminky.urs.cz/item/CS_URS_2023_02/725820801</t>
  </si>
  <si>
    <t>725821325</t>
  </si>
  <si>
    <t>Baterie dřezová stojánková páková s otáčivým kulatým ústím a délkou ramínka 220 mm</t>
  </si>
  <si>
    <t>-198991553</t>
  </si>
  <si>
    <t>https://podminky.urs.cz/item/CS_URS_2023_02/725821325</t>
  </si>
  <si>
    <t>725822613</t>
  </si>
  <si>
    <t>Baterie umyvadlová stojánková páková s výpustí</t>
  </si>
  <si>
    <t>378003597</t>
  </si>
  <si>
    <t>https://podminky.urs.cz/item/CS_URS_2023_02/725822613</t>
  </si>
  <si>
    <t>725841322</t>
  </si>
  <si>
    <t>Baterie sprchová nástěnná klasická s roztečí 150 mm</t>
  </si>
  <si>
    <t>-197538125</t>
  </si>
  <si>
    <t>https://podminky.urs.cz/item/CS_URS_2023_02/725841322</t>
  </si>
  <si>
    <t>725860811</t>
  </si>
  <si>
    <t>Demontáž uzávěrů zápachu jednoduchých</t>
  </si>
  <si>
    <t>-452284712</t>
  </si>
  <si>
    <t>https://podminky.urs.cz/item/CS_URS_2023_02/725860811</t>
  </si>
  <si>
    <t>90</t>
  </si>
  <si>
    <t>725869218</t>
  </si>
  <si>
    <t>Montáž zápachových uzávěrek U-sifonů</t>
  </si>
  <si>
    <t>1806792760</t>
  </si>
  <si>
    <t>https://podminky.urs.cz/item/CS_URS_2023_02/725869218</t>
  </si>
  <si>
    <t>91</t>
  </si>
  <si>
    <t>55161115</t>
  </si>
  <si>
    <t>uzávěrka zápachová dřezová s kulovým kloubem DN 40</t>
  </si>
  <si>
    <t>-1159541118</t>
  </si>
  <si>
    <t>92</t>
  </si>
  <si>
    <t>55161322</t>
  </si>
  <si>
    <t>uzávěrka zápachová umyvadlová s krycí růžicí odtoku DN 40</t>
  </si>
  <si>
    <t>-226347688</t>
  </si>
  <si>
    <t>99</t>
  </si>
  <si>
    <t>998725101</t>
  </si>
  <si>
    <t>Přesun hmot tonážní pro zařizovací předměty v objektech v do 6 m</t>
  </si>
  <si>
    <t>1400268337</t>
  </si>
  <si>
    <t>https://podminky.urs.cz/item/CS_URS_2023_02/998725101</t>
  </si>
  <si>
    <t>726</t>
  </si>
  <si>
    <t>Zdravotechnika - předstěnové instalace</t>
  </si>
  <si>
    <t>726121001</t>
  </si>
  <si>
    <t>Instalační předstěna pro klozet v 1120 mm závěsný do bytových jader mezi dvě stěny</t>
  </si>
  <si>
    <t>1756960782</t>
  </si>
  <si>
    <t>https://podminky.urs.cz/item/CS_URS_2023_02/726121001</t>
  </si>
  <si>
    <t>726191002</t>
  </si>
  <si>
    <t>Souprava pro předstěnovou montáž</t>
  </si>
  <si>
    <t>772036244</t>
  </si>
  <si>
    <t>https://podminky.urs.cz/item/CS_URS_2023_02/726191002</t>
  </si>
  <si>
    <t>726191011</t>
  </si>
  <si>
    <t>Ovládací tlačítko WC pro montáž do předstěnových konstrukcí</t>
  </si>
  <si>
    <t>-1902630792</t>
  </si>
  <si>
    <t>https://podminky.urs.cz/item/CS_URS_2023_02/726191011</t>
  </si>
  <si>
    <t>55281792</t>
  </si>
  <si>
    <t>tlačítko pro ovládání WC zepředu, chrom, Stop splachování, 246x164mm</t>
  </si>
  <si>
    <t>-1144039224</t>
  </si>
  <si>
    <t>998726111</t>
  </si>
  <si>
    <t>Přesun hmot tonážní pro instalační prefabrikáty v objektech v do 6 m</t>
  </si>
  <si>
    <t>1610104812</t>
  </si>
  <si>
    <t>https://podminky.urs.cz/item/CS_URS_2023_02/998726111</t>
  </si>
  <si>
    <t>731</t>
  </si>
  <si>
    <t>Ústřední vytápění - kotelny</t>
  </si>
  <si>
    <t>731244131</t>
  </si>
  <si>
    <t>Sestava plynový kondenzační kotel 24 kW + zásobník TUV 120 litrů + NTC čidlo zásobníku</t>
  </si>
  <si>
    <t>1655188100</t>
  </si>
  <si>
    <t>https://podminky.urs.cz/item/CS_URS_2023_02/731244131</t>
  </si>
  <si>
    <t>998731101</t>
  </si>
  <si>
    <t>Přesun hmot tonážní pro kotelny v objektech v do 6 m</t>
  </si>
  <si>
    <t>-1554931963</t>
  </si>
  <si>
    <t>https://podminky.urs.cz/item/CS_URS_2023_02/998731101</t>
  </si>
  <si>
    <t>733</t>
  </si>
  <si>
    <t>Ústřední vytápění - rozvodné potrubí</t>
  </si>
  <si>
    <t>733.1</t>
  </si>
  <si>
    <t>Kohout kulový DN 20 do 110°C</t>
  </si>
  <si>
    <t>-1372769292</t>
  </si>
  <si>
    <t>733.2</t>
  </si>
  <si>
    <t xml:space="preserve">Kohout kulový DN 20 vypouštěcí / napouštěci   </t>
  </si>
  <si>
    <t>-1872879626</t>
  </si>
  <si>
    <t>733222302</t>
  </si>
  <si>
    <t>Potrubí měděné polotvrdé spojované lisováním D 15x1 mm</t>
  </si>
  <si>
    <t>1459408737</t>
  </si>
  <si>
    <t>https://podminky.urs.cz/item/CS_URS_2023_02/733222302</t>
  </si>
  <si>
    <t>13,5+1,6+7,5+7,5+2,8+8+2,5+2,5+10</t>
  </si>
  <si>
    <t>733222303</t>
  </si>
  <si>
    <t>Potrubí měděné polotvrdé spojované lisováním D 18x1 mm</t>
  </si>
  <si>
    <t>-2062140226</t>
  </si>
  <si>
    <t>https://podminky.urs.cz/item/CS_URS_2023_02/733222303</t>
  </si>
  <si>
    <t>4+4+10+7</t>
  </si>
  <si>
    <t>733222304</t>
  </si>
  <si>
    <t>Potrubí měděné polotvrdé spojované lisováním D 22x1 mm</t>
  </si>
  <si>
    <t>837864640</t>
  </si>
  <si>
    <t>https://podminky.urs.cz/item/CS_URS_2023_02/733222304</t>
  </si>
  <si>
    <t>733811251</t>
  </si>
  <si>
    <t>Ochrana potrubí ústředního vytápění termoizolačními trubicemi z PE tl přes 20 do 25 mm DN do 22 mm</t>
  </si>
  <si>
    <t>1112854957</t>
  </si>
  <si>
    <t>https://podminky.urs.cz/item/CS_URS_2023_02/733811251</t>
  </si>
  <si>
    <t>734</t>
  </si>
  <si>
    <t>Ústřední vytápění - armatury</t>
  </si>
  <si>
    <t>734211112</t>
  </si>
  <si>
    <t>Ventil závitový odvzdušňovací G 1/4 PN 10 do 120°C otopných těles</t>
  </si>
  <si>
    <t>172700147</t>
  </si>
  <si>
    <t>https://podminky.urs.cz/item/CS_URS_2023_02/734211112</t>
  </si>
  <si>
    <t>734221545</t>
  </si>
  <si>
    <t xml:space="preserve">Ventil termostatický přímý/rohový  G 1/2 PN 16 do 110°C bez hlavice ovládání</t>
  </si>
  <si>
    <t>-526230478</t>
  </si>
  <si>
    <t>https://podminky.urs.cz/item/CS_URS_2023_02/734221545</t>
  </si>
  <si>
    <t>734221682</t>
  </si>
  <si>
    <t xml:space="preserve">Termostatická hlavice PN 10 do 110°C otopných těles </t>
  </si>
  <si>
    <t>-1899885149</t>
  </si>
  <si>
    <t>https://podminky.urs.cz/item/CS_URS_2023_02/734221682</t>
  </si>
  <si>
    <t>734261412</t>
  </si>
  <si>
    <t>Šroubení regulační radiátorové rohové G 1/2 bez vypouštění</t>
  </si>
  <si>
    <t>327148262</t>
  </si>
  <si>
    <t>https://podminky.urs.cz/item/CS_URS_2023_02/734261412</t>
  </si>
  <si>
    <t>735</t>
  </si>
  <si>
    <t>Ústřední vytápění - otopná tělesa</t>
  </si>
  <si>
    <t>735131121</t>
  </si>
  <si>
    <t>Otopné těleso článkové hliníkové 2 čl rozteč připojení/výška 500/do 600 mm</t>
  </si>
  <si>
    <t>-1593255718</t>
  </si>
  <si>
    <t>https://podminky.urs.cz/item/CS_URS_2023_02/735131121</t>
  </si>
  <si>
    <t>735131122</t>
  </si>
  <si>
    <t>Otopné těleso článkové hliníkové 4 čl rozteč připojení/výška 500/do 600 mm</t>
  </si>
  <si>
    <t>1734457727</t>
  </si>
  <si>
    <t>https://podminky.urs.cz/item/CS_URS_2023_02/735131122</t>
  </si>
  <si>
    <t>735131123</t>
  </si>
  <si>
    <t>Otopné těleso článkové hliníkové 6 čl rozteč připojení/výška 500/do 600 mm</t>
  </si>
  <si>
    <t>-1522632083</t>
  </si>
  <si>
    <t>https://podminky.urs.cz/item/CS_URS_2023_02/735131123</t>
  </si>
  <si>
    <t>735131125</t>
  </si>
  <si>
    <t>Otopné těleso článkové hliníkové 10 čl rozteč připojení/výška 500/do 600 mm</t>
  </si>
  <si>
    <t>66175518</t>
  </si>
  <si>
    <t>https://podminky.urs.cz/item/CS_URS_2023_02/735131125</t>
  </si>
  <si>
    <t>735131128</t>
  </si>
  <si>
    <t>Otopné těleso článkové hliníkové 16 čl rozteč připojení/výška 500/do 600 mm</t>
  </si>
  <si>
    <t>-1553660057</t>
  </si>
  <si>
    <t>https://podminky.urs.cz/item/CS_URS_2023_02/735131128</t>
  </si>
  <si>
    <t>735164231</t>
  </si>
  <si>
    <t>Otopné těleso trubkové elektrické přímotopné výška/délka 900/595 mm</t>
  </si>
  <si>
    <t>68296145</t>
  </si>
  <si>
    <t>https://podminky.urs.cz/item/CS_URS_2023_02/735164231</t>
  </si>
  <si>
    <t>998735101</t>
  </si>
  <si>
    <t>Přesun hmot tonážní pro otopná tělesa v objektech v do 6 m</t>
  </si>
  <si>
    <t>486047079</t>
  </si>
  <si>
    <t>https://podminky.urs.cz/item/CS_URS_2023_02/998735101</t>
  </si>
  <si>
    <t>751</t>
  </si>
  <si>
    <t>Vzduchotechnika</t>
  </si>
  <si>
    <t>751111011</t>
  </si>
  <si>
    <t>Montáž ventilátoru axiálního nízkotlakého nástěnného základního D do 100 mm</t>
  </si>
  <si>
    <t>1589510367</t>
  </si>
  <si>
    <t>https://podminky.urs.cz/item/CS_URS_2023_02/751111011</t>
  </si>
  <si>
    <t>42914127</t>
  </si>
  <si>
    <t>ventilátor axiální stěnový skříň z plastu zpětná klapka a nastavitelný doběh IP44 13W D 100mm</t>
  </si>
  <si>
    <t>1033322898</t>
  </si>
  <si>
    <t>751111014</t>
  </si>
  <si>
    <t>Montáž ventilátoru axiálního nízkotlakého nástěnného základního D přes 300 do 400 mm</t>
  </si>
  <si>
    <t>-1475690147</t>
  </si>
  <si>
    <t>https://podminky.urs.cz/item/CS_URS_2023_02/751111014</t>
  </si>
  <si>
    <t>42914255</t>
  </si>
  <si>
    <t>ventilátor axiální nástěnný s plastovým oběžným kolem 4 póly IP65 výkon 160-180W D 355mm</t>
  </si>
  <si>
    <t>238360307</t>
  </si>
  <si>
    <t>751111131</t>
  </si>
  <si>
    <t>Montáž ventilátoru axiálního nízkotlakého potrubního základního D do 200 mm</t>
  </si>
  <si>
    <t>564048082</t>
  </si>
  <si>
    <t>https://podminky.urs.cz/item/CS_URS_2023_02/751111131</t>
  </si>
  <si>
    <t>42914104</t>
  </si>
  <si>
    <t>ventilátor axiální potrubní skříň z plastu průtok 270m3/h IP44 25W D 160mm</t>
  </si>
  <si>
    <t>237293473</t>
  </si>
  <si>
    <t>751511122</t>
  </si>
  <si>
    <t>Montáž potrubí plechového skupiny I kruhového s přírubou tloušťky plechu 0,6 mm D přes 100 do 200 mm</t>
  </si>
  <si>
    <t>-1703202201</t>
  </si>
  <si>
    <t>https://podminky.urs.cz/item/CS_URS_2023_02/751511122</t>
  </si>
  <si>
    <t>42981099</t>
  </si>
  <si>
    <t>trouba spirálně vinutá Pz D 160mm, l=3000mm</t>
  </si>
  <si>
    <t>-2021520988</t>
  </si>
  <si>
    <t>5*1,2 'Přepočtené koeficientem množství</t>
  </si>
  <si>
    <t>HZS</t>
  </si>
  <si>
    <t>Hodinové zúčtovací sazby</t>
  </si>
  <si>
    <t>81</t>
  </si>
  <si>
    <t>HZS2221</t>
  </si>
  <si>
    <t>Hodinová zúčtovací sazba topenář</t>
  </si>
  <si>
    <t>hod</t>
  </si>
  <si>
    <t>512</t>
  </si>
  <si>
    <t>-795335392</t>
  </si>
  <si>
    <t>https://podminky.urs.cz/item/CS_URS_2023_02/HZS2221</t>
  </si>
  <si>
    <t>VRN</t>
  </si>
  <si>
    <t>Vedlejší rozpočtové náklady</t>
  </si>
  <si>
    <t>VRN1</t>
  </si>
  <si>
    <t>Průzkumné, geodetické a projektové práce</t>
  </si>
  <si>
    <t>82</t>
  </si>
  <si>
    <t>013002000</t>
  </si>
  <si>
    <t xml:space="preserve">Projektové práce - skutečné provedení stavby </t>
  </si>
  <si>
    <t>soub</t>
  </si>
  <si>
    <t>1024</t>
  </si>
  <si>
    <t>2138006376</t>
  </si>
  <si>
    <t>https://podminky.urs.cz/item/CS_URS_2023_02/013002000</t>
  </si>
  <si>
    <t xml:space="preserve">03 - Elektroinstalace </t>
  </si>
  <si>
    <t xml:space="preserve">    732 - Ústřední vytápění - strojovny</t>
  </si>
  <si>
    <t xml:space="preserve">    741 - Elektroinstalace - silnoproud</t>
  </si>
  <si>
    <t xml:space="preserve">    742 - Elektroinstalace - slaboproud</t>
  </si>
  <si>
    <t>1033607689</t>
  </si>
  <si>
    <t>15*0,2</t>
  </si>
  <si>
    <t>35*0,1</t>
  </si>
  <si>
    <t>-29457063</t>
  </si>
  <si>
    <t>208563532</t>
  </si>
  <si>
    <t>-812771072</t>
  </si>
  <si>
    <t>-1348411816</t>
  </si>
  <si>
    <t>0,708*15</t>
  </si>
  <si>
    <t>2075909071</t>
  </si>
  <si>
    <t>1246161227</t>
  </si>
  <si>
    <t>732</t>
  </si>
  <si>
    <t>Ústřední vytápění - strojovny</t>
  </si>
  <si>
    <t>732493810</t>
  </si>
  <si>
    <t xml:space="preserve">Demontáž elektrických akumulačních kamen </t>
  </si>
  <si>
    <t>-55156194</t>
  </si>
  <si>
    <t>https://podminky.urs.cz/item/CS_URS_2023_02/732493810</t>
  </si>
  <si>
    <t>741</t>
  </si>
  <si>
    <t>Elektroinstalace - silnoproud</t>
  </si>
  <si>
    <t>741. 01</t>
  </si>
  <si>
    <t xml:space="preserve">Dopojení stávajíciho rozvaděče HZSMSK(siréna) do nového rozvaděče R1 včetně požadovaného jištění třífázový  C20</t>
  </si>
  <si>
    <t xml:space="preserve">soubor </t>
  </si>
  <si>
    <t>-148519140</t>
  </si>
  <si>
    <t>741112001</t>
  </si>
  <si>
    <t>Montáž krabice zapuštěná plastová kruhová</t>
  </si>
  <si>
    <t>45619180</t>
  </si>
  <si>
    <t>https://podminky.urs.cz/item/CS_URS_2023_02/741112001</t>
  </si>
  <si>
    <t xml:space="preserve">pro osvětlení </t>
  </si>
  <si>
    <t xml:space="preserve">pro zásuvky </t>
  </si>
  <si>
    <t>34571451</t>
  </si>
  <si>
    <t>krabice pod omítku PVC přístrojová kruhová D 70mm hluboká</t>
  </si>
  <si>
    <t>-32994213</t>
  </si>
  <si>
    <t>741112002</t>
  </si>
  <si>
    <t>Montáž krabice zapuštěná plastová kruhová pro sádrokartonové příčky</t>
  </si>
  <si>
    <t>1202013847</t>
  </si>
  <si>
    <t>https://podminky.urs.cz/item/CS_URS_2023_02/741112002</t>
  </si>
  <si>
    <t>34571465</t>
  </si>
  <si>
    <t>krabice do dutých stěn PVC přístrojová kruhová D 70mm hluboká</t>
  </si>
  <si>
    <t>553264600</t>
  </si>
  <si>
    <t>741112005</t>
  </si>
  <si>
    <t>Montáž krabice zapuštěná plastová kruhová do zateplení</t>
  </si>
  <si>
    <t>1135133401</t>
  </si>
  <si>
    <t>https://podminky.urs.cz/item/CS_URS_2023_02/741112005</t>
  </si>
  <si>
    <t>34571461</t>
  </si>
  <si>
    <t>krabice do zateplení PP čtvercová 120x120mm dl až 200mm</t>
  </si>
  <si>
    <t>613442180</t>
  </si>
  <si>
    <t>741122015</t>
  </si>
  <si>
    <t>Montáž kabel Cu bez ukončení uložený pod omítku plný kulatý 3x1,5 mm2 (např. CYKY)</t>
  </si>
  <si>
    <t>1436493571</t>
  </si>
  <si>
    <t>https://podminky.urs.cz/item/CS_URS_2023_02/741122015</t>
  </si>
  <si>
    <t>34111030</t>
  </si>
  <si>
    <t>kabel instalační jádro Cu plné izolace PVC plášť PVC 450/750V (CYKY) 3x1,5mm2</t>
  </si>
  <si>
    <t>-1875675362</t>
  </si>
  <si>
    <t>250*1,15 'Přepočtené koeficientem množství</t>
  </si>
  <si>
    <t>34111060</t>
  </si>
  <si>
    <t>kabel instalační jádro Cu plné izolace PVC plášť PVC 450/750V (CYKY) 4x1,5mm2</t>
  </si>
  <si>
    <t>-1333803591</t>
  </si>
  <si>
    <t>741122016</t>
  </si>
  <si>
    <t>Montáž kabel Cu bez ukončení uložený pod omítku plný kulatý 3x2,5 až 6 mm2 (např. CYKY)</t>
  </si>
  <si>
    <t>997405133</t>
  </si>
  <si>
    <t>https://podminky.urs.cz/item/CS_URS_2023_02/741122016</t>
  </si>
  <si>
    <t>34111036</t>
  </si>
  <si>
    <t>kabel instalační jádro Cu plné izolace PVC plášť PVC 450/750V (CYKY) 3x2,5mm2</t>
  </si>
  <si>
    <t>270689290</t>
  </si>
  <si>
    <t>220*1,15 'Přepočtené koeficientem množství</t>
  </si>
  <si>
    <t>741122031</t>
  </si>
  <si>
    <t>Montáž kabel Cu bez ukončení uložený pod omítku plný kulatý 5x1,5 až 2,5 mm2 (např. CYKY)</t>
  </si>
  <si>
    <t>1293130642</t>
  </si>
  <si>
    <t>https://podminky.urs.cz/item/CS_URS_2023_02/741122031</t>
  </si>
  <si>
    <t>34111090</t>
  </si>
  <si>
    <t>kabel instalační jádro Cu plné izolace PVC plášť PVC 450/750V (CYKY) 5x1,5mm2</t>
  </si>
  <si>
    <t>144713148</t>
  </si>
  <si>
    <t>50*1,15 'Přepočtené koeficientem množství</t>
  </si>
  <si>
    <t>34111094</t>
  </si>
  <si>
    <t>kabel instalační jádro Cu plné izolace PVC plášť PVC 450/750V (CYKY) 5x2,5mm2</t>
  </si>
  <si>
    <t>-1703911863</t>
  </si>
  <si>
    <t>34111006</t>
  </si>
  <si>
    <t>kabel instalační jádro Cu plné izolace PVC plášť PVC 450/750V (CYKY) 1x2,5mm2 ZŽ</t>
  </si>
  <si>
    <t>1849361046</t>
  </si>
  <si>
    <t>34111018</t>
  </si>
  <si>
    <t>kabel instalační jádro Cu plné izolace PVC plášť PVC 450/750V (CYKY) 1x6mm2 ZŽ</t>
  </si>
  <si>
    <t>359019609</t>
  </si>
  <si>
    <t>741125871</t>
  </si>
  <si>
    <t>Demontáž kabel Al plný kulatý žíla 2x16 až 25 mm2, 3x16 až 35 mm2 uložený pod omítku</t>
  </si>
  <si>
    <t>-1498375706</t>
  </si>
  <si>
    <t>https://podminky.urs.cz/item/CS_URS_2023_02/741125871</t>
  </si>
  <si>
    <t>741125873</t>
  </si>
  <si>
    <t>Demontáž kabel Al plný kulatý žíla 4x16 mm2 uložený pod omítku</t>
  </si>
  <si>
    <t>-466825304</t>
  </si>
  <si>
    <t>https://podminky.urs.cz/item/CS_URS_2023_02/741125873</t>
  </si>
  <si>
    <t>741210402</t>
  </si>
  <si>
    <t>Montáž rozváděč nebo krabice nevýbušná do 10 kg</t>
  </si>
  <si>
    <t>511028517</t>
  </si>
  <si>
    <t>https://podminky.urs.cz/item/CS_URS_2023_02/741210402</t>
  </si>
  <si>
    <t>R0001</t>
  </si>
  <si>
    <t xml:space="preserve">rozvaděč 48 modulů </t>
  </si>
  <si>
    <t>123936900</t>
  </si>
  <si>
    <t>741211813</t>
  </si>
  <si>
    <t>Demontáž rozvodnic kovových pod omítkou s krytím do IPx4 plochou do 0,8 m2</t>
  </si>
  <si>
    <t>1923640115</t>
  </si>
  <si>
    <t>https://podminky.urs.cz/item/CS_URS_2023_02/741211813</t>
  </si>
  <si>
    <t>741310101</t>
  </si>
  <si>
    <t>Montáž spínač (polo)zapuštěný bezšroubové připojení 1-jednopólový se zapojením vodičů</t>
  </si>
  <si>
    <t>2005552116</t>
  </si>
  <si>
    <t>https://podminky.urs.cz/item/CS_URS_2023_02/741310101</t>
  </si>
  <si>
    <t>34539010</t>
  </si>
  <si>
    <t>přístroj spínače jednopólového, řazení 1, 1So bezšroubové svorky</t>
  </si>
  <si>
    <t>1823523829</t>
  </si>
  <si>
    <t>34539013</t>
  </si>
  <si>
    <t>přístroj přepínače střídavého, řazení 6, 6So bezšroubové svorky</t>
  </si>
  <si>
    <t>1501522661</t>
  </si>
  <si>
    <t>34539001</t>
  </si>
  <si>
    <t>přístroj spínače dvojpólového, řazení 2, 2S šroubové svorky</t>
  </si>
  <si>
    <t>1268201277</t>
  </si>
  <si>
    <t>741311813</t>
  </si>
  <si>
    <t>Demontáž spínačů nástěnných normálních do 10 A šroubových bez zachování funkčnosti do 2 svorek</t>
  </si>
  <si>
    <t>1315053183</t>
  </si>
  <si>
    <t>https://podminky.urs.cz/item/CS_URS_2023_02/741311813</t>
  </si>
  <si>
    <t>741313001</t>
  </si>
  <si>
    <t>Montáž zásuvka (polo)zapuštěná bezšroubové připojení 2P+PE se zapojením vodičů</t>
  </si>
  <si>
    <t>-677144640</t>
  </si>
  <si>
    <t>https://podminky.urs.cz/item/CS_URS_2023_02/741313001</t>
  </si>
  <si>
    <t>34555241</t>
  </si>
  <si>
    <t>přístroj zásuvky zápustné jednonásobné, krytka s clonkami, bezšroubové svorky</t>
  </si>
  <si>
    <t>-879078404</t>
  </si>
  <si>
    <t>741313051</t>
  </si>
  <si>
    <t>Montáž zásuvek nástěnných šroubové připojení 3P+PE se zapojením vodičů</t>
  </si>
  <si>
    <t>-2056580553</t>
  </si>
  <si>
    <t>https://podminky.urs.cz/item/CS_URS_2023_02/741313051</t>
  </si>
  <si>
    <t>35811476</t>
  </si>
  <si>
    <t>zásuvka nástěnná 16A - 4pól, řazení 3P+PE IP44, šroubové svorky</t>
  </si>
  <si>
    <t>-649198711</t>
  </si>
  <si>
    <t>741315823</t>
  </si>
  <si>
    <t>Demontáž zásuvek domovních normální prostředí do 16A zapuštěných šroubových bez zachování funkčnosti 2P+PE</t>
  </si>
  <si>
    <t>641918876</t>
  </si>
  <si>
    <t>https://podminky.urs.cz/item/CS_URS_2023_02/741315823</t>
  </si>
  <si>
    <t>-1904405866</t>
  </si>
  <si>
    <t>741320101</t>
  </si>
  <si>
    <t>Montáž jističů jednopólových nn do 25 A bez krytu se zapojením vodičů</t>
  </si>
  <si>
    <t>-2099464787</t>
  </si>
  <si>
    <t>https://podminky.urs.cz/item/CS_URS_2023_02/741320101</t>
  </si>
  <si>
    <t>35822117</t>
  </si>
  <si>
    <t>jistič 1-pólový 10 A vypínací charakteristika C vypínací schopnost 10 kA</t>
  </si>
  <si>
    <t>-1086249954</t>
  </si>
  <si>
    <t>35822124</t>
  </si>
  <si>
    <t>jistič 1-pólový 16 A vypínací charakteristika C vypínací schopnost 10 kA</t>
  </si>
  <si>
    <t>494659860</t>
  </si>
  <si>
    <t>741320161</t>
  </si>
  <si>
    <t>Montáž jističů třípólových nn do 25 A bez krytu se zapojením vodičů</t>
  </si>
  <si>
    <t>969452159</t>
  </si>
  <si>
    <t>https://podminky.urs.cz/item/CS_URS_2023_02/741320161</t>
  </si>
  <si>
    <t>35822166</t>
  </si>
  <si>
    <t>jistič 3-pólový 16 A vypínací charakteristika C vypínací schopnost 10 kA</t>
  </si>
  <si>
    <t>-1387715444</t>
  </si>
  <si>
    <t>35822170</t>
  </si>
  <si>
    <t>jistič 3-pólový 20 A vypínací charakteristika C vypínací schopnost 10 kA</t>
  </si>
  <si>
    <t>-804535030</t>
  </si>
  <si>
    <t>741321003</t>
  </si>
  <si>
    <t>Montáž proudových chráničů dvoupólových nn do 25 A ve skříni se zapojením vodičů</t>
  </si>
  <si>
    <t>-1002025050</t>
  </si>
  <si>
    <t>https://podminky.urs.cz/item/CS_URS_2023_02/741321003</t>
  </si>
  <si>
    <t>RMAT0003</t>
  </si>
  <si>
    <t xml:space="preserve">proudový chránič </t>
  </si>
  <si>
    <t>1329203484</t>
  </si>
  <si>
    <t>741321811</t>
  </si>
  <si>
    <t>Demontáž pojistka závitová kompletní E 27 do 25 A</t>
  </si>
  <si>
    <t>1952517168</t>
  </si>
  <si>
    <t>https://podminky.urs.cz/item/CS_URS_2023_02/741321811</t>
  </si>
  <si>
    <t>741371841</t>
  </si>
  <si>
    <t>Demontáž svítidla interiérového se standardní paticí nebo int. zdrojem LED přisazeného stropního do 0,09 m2 bez zachování funkčnosti</t>
  </si>
  <si>
    <t>-532808760</t>
  </si>
  <si>
    <t>https://podminky.urs.cz/item/CS_URS_2023_02/741371841</t>
  </si>
  <si>
    <t>741371844</t>
  </si>
  <si>
    <t>Demontáž svítidla interiérového se standardní paticí nebo int. zdrojem LED přisazeného nástěnného do 0,09 m2 bez zachování funkčnosti</t>
  </si>
  <si>
    <t>476660668</t>
  </si>
  <si>
    <t>https://podminky.urs.cz/item/CS_URS_2023_02/741371844</t>
  </si>
  <si>
    <t>741372021</t>
  </si>
  <si>
    <t>Montáž svítidlo LED interiérové přisazené nástěnné hranaté nebo kruhové do 0,09 m2 se zapojením vodičů</t>
  </si>
  <si>
    <t>78325407</t>
  </si>
  <si>
    <t>https://podminky.urs.cz/item/CS_URS_2023_02/741372021</t>
  </si>
  <si>
    <t>34801</t>
  </si>
  <si>
    <t xml:space="preserve">Světlo LED 40 W lineární nástěné 4800 lm dl. cca 1200 </t>
  </si>
  <si>
    <t>-1802385312</t>
  </si>
  <si>
    <t>34802</t>
  </si>
  <si>
    <t>S4 - LED svítidlo, nástěné/ stropní - 40 W kruhové/čtvercové IP 44</t>
  </si>
  <si>
    <t>-2137710815</t>
  </si>
  <si>
    <t>34803</t>
  </si>
  <si>
    <t>S7 LED svítidlo, nástěné 53W vodtěsné IP 66</t>
  </si>
  <si>
    <t xml:space="preserve">ks </t>
  </si>
  <si>
    <t>-996666396</t>
  </si>
  <si>
    <t>34804</t>
  </si>
  <si>
    <t>S5, S6, S9 - LED svítidlo nástěné 27 W kruhové/hranaté z toho 2 ks IP 44</t>
  </si>
  <si>
    <t>1167273899</t>
  </si>
  <si>
    <t>741372061</t>
  </si>
  <si>
    <t>Montáž svítidlo LED interiérové přisazené stropní hranaté nebo kruhové do 0,09 m2 se zapojením vodičů</t>
  </si>
  <si>
    <t>582028148</t>
  </si>
  <si>
    <t>https://podminky.urs.cz/item/CS_URS_2023_02/741372061</t>
  </si>
  <si>
    <t>34825001</t>
  </si>
  <si>
    <t xml:space="preserve">svítidlo interiérové stropní přisazené kruhové LED 26 </t>
  </si>
  <si>
    <t>-1676799517</t>
  </si>
  <si>
    <t>34825002</t>
  </si>
  <si>
    <t>svítidlo interiérové stropní přisazené 36W kulaté /hranaté dle výběru investora</t>
  </si>
  <si>
    <t>-1594774012</t>
  </si>
  <si>
    <t>741375032</t>
  </si>
  <si>
    <t xml:space="preserve">Montáž nouzových svítidel </t>
  </si>
  <si>
    <t>-1478591836</t>
  </si>
  <si>
    <t>https://podminky.urs.cz/item/CS_URS_2023_02/741375032</t>
  </si>
  <si>
    <t>RMAT0001</t>
  </si>
  <si>
    <t>Nouzové led svítidlo 3W IP65 výdrž baterie 3h</t>
  </si>
  <si>
    <t>-2119441456</t>
  </si>
  <si>
    <t>741410021</t>
  </si>
  <si>
    <t>Montáž vodič uzemňovací pásek průřezu do 120 mm2 v městské zástavbě v zemi</t>
  </si>
  <si>
    <t>1118608753</t>
  </si>
  <si>
    <t>https://podminky.urs.cz/item/CS_URS_2023_02/741410021</t>
  </si>
  <si>
    <t>35442064</t>
  </si>
  <si>
    <t>pás zemnící 20x3mm FeZn</t>
  </si>
  <si>
    <t>kg</t>
  </si>
  <si>
    <t>1292551944</t>
  </si>
  <si>
    <t>43,92*0,942 'Přepočtené koeficientem množství</t>
  </si>
  <si>
    <t>741410041</t>
  </si>
  <si>
    <t>Montáž vodič uzemňovací drát nebo lano D do 10 mm v městské zástavbě</t>
  </si>
  <si>
    <t>-1894105977</t>
  </si>
  <si>
    <t>https://podminky.urs.cz/item/CS_URS_2023_02/741410041</t>
  </si>
  <si>
    <t>35441072</t>
  </si>
  <si>
    <t>drát D 8mm FeZn pro hromosvod</t>
  </si>
  <si>
    <t>-1481378798</t>
  </si>
  <si>
    <t>10*0,395 'Přepočtené koeficientem množství</t>
  </si>
  <si>
    <t>741420011</t>
  </si>
  <si>
    <t>Montáž drát nebo lano hromosvodné svodové D do 10 mm bez podpěry</t>
  </si>
  <si>
    <t>1295510002</t>
  </si>
  <si>
    <t>https://podminky.urs.cz/item/CS_URS_2023_02/741420011</t>
  </si>
  <si>
    <t>35441077</t>
  </si>
  <si>
    <t>drát D 8mm AlMgSi</t>
  </si>
  <si>
    <t>-298954166</t>
  </si>
  <si>
    <t>102*0,148 'Přepočtené koeficientem množství</t>
  </si>
  <si>
    <t>741420021</t>
  </si>
  <si>
    <t>Montáž svorka hromosvodná se 2 šrouby</t>
  </si>
  <si>
    <t>1740138917</t>
  </si>
  <si>
    <t>https://podminky.urs.cz/item/CS_URS_2023_02/741420021</t>
  </si>
  <si>
    <t>35441885</t>
  </si>
  <si>
    <t>svorka spojovací pro lano D 8-10mm</t>
  </si>
  <si>
    <t>154182674</t>
  </si>
  <si>
    <t>741420022</t>
  </si>
  <si>
    <t>Montáž svorka hromosvodná se 3 a více šrouby</t>
  </si>
  <si>
    <t>392255106</t>
  </si>
  <si>
    <t>https://podminky.urs.cz/item/CS_URS_2023_02/741420022</t>
  </si>
  <si>
    <t>35441996</t>
  </si>
  <si>
    <t>svorka odbočovací a spojovací pro spojování kruhových a páskových vodičů, FeZn</t>
  </si>
  <si>
    <t>1905914920</t>
  </si>
  <si>
    <t>35441986</t>
  </si>
  <si>
    <t>svorka odbočovací a spojovací pro pásek 30x4mm, FeZn</t>
  </si>
  <si>
    <t>1001085527</t>
  </si>
  <si>
    <t>741420031</t>
  </si>
  <si>
    <t>Montáž svorka hromosvodná na potrubí D do 200 mm se zhotovením</t>
  </si>
  <si>
    <t>-1759191518</t>
  </si>
  <si>
    <t>https://podminky.urs.cz/item/CS_URS_2023_02/741420031</t>
  </si>
  <si>
    <t>35442001</t>
  </si>
  <si>
    <t>svorka na potrubí 1 1/2" - 49mm, FeZn</t>
  </si>
  <si>
    <t>2110210802</t>
  </si>
  <si>
    <t>741420051</t>
  </si>
  <si>
    <t>Montáž vedení hromosvodné-úhelník nebo trubka s držáky do zdiva</t>
  </si>
  <si>
    <t>-2127037274</t>
  </si>
  <si>
    <t>https://podminky.urs.cz/item/CS_URS_2023_02/741420051</t>
  </si>
  <si>
    <t>35441831</t>
  </si>
  <si>
    <t>úhelník ochranný na ochranu svodu - 2000mm, FeZn</t>
  </si>
  <si>
    <t>1860403321</t>
  </si>
  <si>
    <t>741420083</t>
  </si>
  <si>
    <t>Montáž vedení hromosvodné-štítek k označení svodu</t>
  </si>
  <si>
    <t>952660756</t>
  </si>
  <si>
    <t>https://podminky.urs.cz/item/CS_URS_2023_02/741420083</t>
  </si>
  <si>
    <t>76</t>
  </si>
  <si>
    <t>35442110</t>
  </si>
  <si>
    <t>štítek plastový - čísla svodů</t>
  </si>
  <si>
    <t>-2051158086</t>
  </si>
  <si>
    <t>741420101</t>
  </si>
  <si>
    <t>Montáž držáků oddáleného vedení do zdiva</t>
  </si>
  <si>
    <t>-1053185444</t>
  </si>
  <si>
    <t>https://podminky.urs.cz/item/CS_URS_2023_02/741420101</t>
  </si>
  <si>
    <t>35442206</t>
  </si>
  <si>
    <t>držák oddáleného hromosvodu do zdiva s vrutem Fezn</t>
  </si>
  <si>
    <t>-1316389750</t>
  </si>
  <si>
    <t>741421813</t>
  </si>
  <si>
    <t>Demontáž drátu nebo lana svodového vedení D přes 8 mm kolmý svod</t>
  </si>
  <si>
    <t>-168956691</t>
  </si>
  <si>
    <t>https://podminky.urs.cz/item/CS_URS_2023_02/741421813</t>
  </si>
  <si>
    <t>741421833</t>
  </si>
  <si>
    <t>Demontáž drátu nebo lana svodového vedení D přes 8 mm šikmá střecha</t>
  </si>
  <si>
    <t>-447282131</t>
  </si>
  <si>
    <t>https://podminky.urs.cz/item/CS_URS_2023_02/741421833</t>
  </si>
  <si>
    <t>12,4+6,4+6,4+12,4</t>
  </si>
  <si>
    <t>741421863</t>
  </si>
  <si>
    <t>Demontáž vedení hromosvodné-podpěra svislého vedení zazděného</t>
  </si>
  <si>
    <t>-318944644</t>
  </si>
  <si>
    <t>https://podminky.urs.cz/item/CS_URS_2023_02/741421863</t>
  </si>
  <si>
    <t>741421871</t>
  </si>
  <si>
    <t>Demontáž vedení hromosvodné-ochranného úhelníku délky do 1,4 m</t>
  </si>
  <si>
    <t>-327230437</t>
  </si>
  <si>
    <t>https://podminky.urs.cz/item/CS_URS_2023_02/741421871</t>
  </si>
  <si>
    <t>741430004</t>
  </si>
  <si>
    <t>Montáž tyč jímací délky do 3 m na střešní hřeben</t>
  </si>
  <si>
    <t>595308894</t>
  </si>
  <si>
    <t>https://podminky.urs.cz/item/CS_URS_2023_02/741430004</t>
  </si>
  <si>
    <t>35442151</t>
  </si>
  <si>
    <t>tyč jímací s rovným koncem 16/10 1500 (500/1000)mm AlMgSi</t>
  </si>
  <si>
    <t>1354270085</t>
  </si>
  <si>
    <t>741440031</t>
  </si>
  <si>
    <t>Montáž tyč zemnicí dl do 2 m</t>
  </si>
  <si>
    <t>-1691128636</t>
  </si>
  <si>
    <t>https://podminky.urs.cz/item/CS_URS_2023_02/741440031</t>
  </si>
  <si>
    <t>35442128</t>
  </si>
  <si>
    <t>tyč zemnící 2 m FeZn se svorkou</t>
  </si>
  <si>
    <t>1357380111</t>
  </si>
  <si>
    <t>742</t>
  </si>
  <si>
    <t>Elektroinstalace - slaboproud</t>
  </si>
  <si>
    <t>742210121</t>
  </si>
  <si>
    <t>Montáž hlásiče automatického bodového</t>
  </si>
  <si>
    <t>1846002705</t>
  </si>
  <si>
    <t>https://podminky.urs.cz/item/CS_URS_2023_02/742210121</t>
  </si>
  <si>
    <t>59081430</t>
  </si>
  <si>
    <t>hlásič kouře optický konvenční</t>
  </si>
  <si>
    <t>-1771255141</t>
  </si>
  <si>
    <t>742230006</t>
  </si>
  <si>
    <t>Montáž pokojového termostatu včetně kabeláže do 15 m</t>
  </si>
  <si>
    <t>-71150860</t>
  </si>
  <si>
    <t>https://podminky.urs.cz/item/CS_URS_2023_02/742230006</t>
  </si>
  <si>
    <t>FVP.AA917000000</t>
  </si>
  <si>
    <t xml:space="preserve">THM pokojový termostat včetně kabelu </t>
  </si>
  <si>
    <t>-600819405</t>
  </si>
  <si>
    <t>HZS2231</t>
  </si>
  <si>
    <t>Hodinová zúčtovací sazba elektrikář</t>
  </si>
  <si>
    <t>-517258824</t>
  </si>
  <si>
    <t>https://podminky.urs.cz/item/CS_URS_2023_02/HZS2231</t>
  </si>
  <si>
    <t>Projektové práce - skutečné provedení stavby</t>
  </si>
  <si>
    <t>269077065</t>
  </si>
  <si>
    <t xml:space="preserve">04 - Vedlejší rozpočtové náklady </t>
  </si>
  <si>
    <t xml:space="preserve">    VRN3 - Zařízení staveniště</t>
  </si>
  <si>
    <t xml:space="preserve">    VRN4 - Inženýrská činnost</t>
  </si>
  <si>
    <t xml:space="preserve">Projektové práce -skutečné provedení stavby </t>
  </si>
  <si>
    <t>-2014355864</t>
  </si>
  <si>
    <t>VRN3</t>
  </si>
  <si>
    <t>Zařízení staveniště</t>
  </si>
  <si>
    <t>030001000</t>
  </si>
  <si>
    <t>421447464</t>
  </si>
  <si>
    <t>https://podminky.urs.cz/item/CS_URS_2023_02/030001000</t>
  </si>
  <si>
    <t>032103000</t>
  </si>
  <si>
    <t>Náklady na stavební buňky</t>
  </si>
  <si>
    <t>1063144091</t>
  </si>
  <si>
    <t>https://podminky.urs.cz/item/CS_URS_2023_02/032103000</t>
  </si>
  <si>
    <t>033103000</t>
  </si>
  <si>
    <t>Připojení energií</t>
  </si>
  <si>
    <t>1673624091</t>
  </si>
  <si>
    <t>https://podminky.urs.cz/item/CS_URS_2023_02/033103000</t>
  </si>
  <si>
    <t>034103000</t>
  </si>
  <si>
    <t>Oplocení staveniště</t>
  </si>
  <si>
    <t>-1702114060</t>
  </si>
  <si>
    <t>https://podminky.urs.cz/item/CS_URS_2023_02/034103000</t>
  </si>
  <si>
    <t>034203000</t>
  </si>
  <si>
    <t>Opatření na ochranu pozemků sousedních se staveništěm</t>
  </si>
  <si>
    <t>326874590</t>
  </si>
  <si>
    <t>https://podminky.urs.cz/item/CS_URS_2023_02/034203000</t>
  </si>
  <si>
    <t>035103001</t>
  </si>
  <si>
    <t>Pronájem ploch</t>
  </si>
  <si>
    <t>-1738370463</t>
  </si>
  <si>
    <t>https://podminky.urs.cz/item/CS_URS_2023_02/035103001</t>
  </si>
  <si>
    <t>VRN4</t>
  </si>
  <si>
    <t>Inženýrská činnost</t>
  </si>
  <si>
    <t>043154000</t>
  </si>
  <si>
    <t>Zkoušky hutnicí</t>
  </si>
  <si>
    <t>-1204398064</t>
  </si>
  <si>
    <t>https://podminky.urs.cz/item/CS_URS_2023_02/043154000</t>
  </si>
  <si>
    <t>044003000</t>
  </si>
  <si>
    <t>Revize dočasných objektů nebo zařízení staveniště pasport stávajících objektů</t>
  </si>
  <si>
    <t>1233194466</t>
  </si>
  <si>
    <t>https://podminky.urs.cz/item/CS_URS_2023_02/044003000</t>
  </si>
  <si>
    <t>05 - Zateplení objektu</t>
  </si>
  <si>
    <t>621221031</t>
  </si>
  <si>
    <t>Montáž kontaktního zateplení vnějších stěn lepením a mechanickým kotvením TI z minerální vlny s podélnou orientací do betonu a zdiva tl přes 120 do 160 mm včetně stěrky</t>
  </si>
  <si>
    <t>2055081388</t>
  </si>
  <si>
    <t>https://podminky.urs.cz/item/CS_URS_2023_02/621221031</t>
  </si>
  <si>
    <t xml:space="preserve">Pohled jihozápadní </t>
  </si>
  <si>
    <t>(1,2*3,3)+(2,8*9,21)+(9,17*4)</t>
  </si>
  <si>
    <t>-((2,2*1,5)+(2,2*0,75)+(1,5*0,75)+(0,75*0,75)+(0,75*1,5)+(1*1))</t>
  </si>
  <si>
    <t xml:space="preserve">Pohled severozápadní </t>
  </si>
  <si>
    <t>(6,7*12,04)+(4,41*3,3)</t>
  </si>
  <si>
    <t>-(0,75*0,75)</t>
  </si>
  <si>
    <t>(7,05*6,02)+(12,5*2,67)</t>
  </si>
  <si>
    <t>-((2,5*2,9)+(2,2*1,5)+(0,64*1,37))</t>
  </si>
  <si>
    <t>Sousedící stěna</t>
  </si>
  <si>
    <t>3,16*6,2</t>
  </si>
  <si>
    <t xml:space="preserve">Stěna v meziprostoru přístavby </t>
  </si>
  <si>
    <t>(1,2*8,49)+(1,72*1,2)</t>
  </si>
  <si>
    <t>63142029</t>
  </si>
  <si>
    <t>deska tepelně izolační minerální kontaktních fasád podélné vlákno λ=0,035-0,036 tl 160mm</t>
  </si>
  <si>
    <t>-508211009</t>
  </si>
  <si>
    <t>Vypočítané z rozpočtu</t>
  </si>
  <si>
    <t>260,984</t>
  </si>
  <si>
    <t xml:space="preserve">Mezistřešní prostor přístavby  </t>
  </si>
  <si>
    <t>1,2*8,49</t>
  </si>
  <si>
    <t>1,7*1,2</t>
  </si>
  <si>
    <t>273,212*1,05 'Přepočtené koeficientem množství</t>
  </si>
  <si>
    <t>621221041</t>
  </si>
  <si>
    <t>Montáž kontaktního zateplení vnějších podhledů lepením a mechanickým kotvením TI z minerální vlny s podélnou orientací do betonu a zdiva tl přes 160 do 200 mm</t>
  </si>
  <si>
    <t>-373611995</t>
  </si>
  <si>
    <t>https://podminky.urs.cz/item/CS_URS_2023_02/621221041</t>
  </si>
  <si>
    <t xml:space="preserve">Stěna přístavby </t>
  </si>
  <si>
    <t>8,5</t>
  </si>
  <si>
    <t>63142048</t>
  </si>
  <si>
    <t>deska tepelně izolační minerální kontaktních fasád podélné vlákno λ=0,037-0,038 tl 200mm</t>
  </si>
  <si>
    <t>-509861394</t>
  </si>
  <si>
    <t>8,5*1,05 'Přepočtené koeficientem množství</t>
  </si>
  <si>
    <t>622142001</t>
  </si>
  <si>
    <t>Potažení vnějších stěn sklovláknitým pletivem vtlačeným do tenkovrstvé hmoty</t>
  </si>
  <si>
    <t>-1482915758</t>
  </si>
  <si>
    <t>https://podminky.urs.cz/item/CS_URS_2023_02/622142001</t>
  </si>
  <si>
    <t xml:space="preserve">sokl </t>
  </si>
  <si>
    <t>622511112.WBR.001</t>
  </si>
  <si>
    <t xml:space="preserve">Tenkovrstvá akrylátová omítka  marmolit střednězrnný vnějších stěn</t>
  </si>
  <si>
    <t>-420792243</t>
  </si>
  <si>
    <t>622521012</t>
  </si>
  <si>
    <t xml:space="preserve">Tenkovrstvá silikátová zatíraná omítka zrnitost 1,5 mm vnějších stěn probarvená odstín středně šedý </t>
  </si>
  <si>
    <t>839150647</t>
  </si>
  <si>
    <t>https://podminky.urs.cz/item/CS_URS_2023_02/622521012</t>
  </si>
  <si>
    <t>629995101</t>
  </si>
  <si>
    <t>Očištění vnějších ploch tlakovou vodou</t>
  </si>
  <si>
    <t>-349044779</t>
  </si>
  <si>
    <t>https://podminky.urs.cz/item/CS_URS_2023_02/629995101</t>
  </si>
  <si>
    <t>941311111</t>
  </si>
  <si>
    <t>Montáž lešení řadového modulového lehkého zatížení do 200 kg/m2 š od 0,6 do 0,9 m v do 10 m</t>
  </si>
  <si>
    <t>-911752471</t>
  </si>
  <si>
    <t>https://podminky.urs.cz/item/CS_URS_2023_02/941311111</t>
  </si>
  <si>
    <t>34*7</t>
  </si>
  <si>
    <t>941311211</t>
  </si>
  <si>
    <t>Příplatek k lešení řadovému modulovému lehkému do 200 kg/m2 š od 0,6 do 0,9 m v do 10 m za každý den použití</t>
  </si>
  <si>
    <t>-895673297</t>
  </si>
  <si>
    <t>https://podminky.urs.cz/item/CS_URS_2023_02/941311211</t>
  </si>
  <si>
    <t>238*30</t>
  </si>
  <si>
    <t>941311811</t>
  </si>
  <si>
    <t>Demontáž lešení řadového modulového lehkého zatížení do 200 kg/m2 š od 0,6 do 0,9 m v do 10 m</t>
  </si>
  <si>
    <t>-608298008</t>
  </si>
  <si>
    <t>https://podminky.urs.cz/item/CS_URS_2023_02/941311811</t>
  </si>
  <si>
    <t>895282714</t>
  </si>
  <si>
    <t>1833758730</t>
  </si>
  <si>
    <t>577868338</t>
  </si>
  <si>
    <t>997013113</t>
  </si>
  <si>
    <t>Vnitrostaveništní doprava suti a vybouraných hmot pro budovy v přes 9 do 12 m s použitím mechanizace</t>
  </si>
  <si>
    <t>-1012007155</t>
  </si>
  <si>
    <t>https://podminky.urs.cz/item/CS_URS_2023_02/997013113</t>
  </si>
  <si>
    <t>997013212</t>
  </si>
  <si>
    <t>Vnitrostaveništní doprava suti a vybouraných hmot pro budovy v přes 6 do 9 m ručně</t>
  </si>
  <si>
    <t>684743154</t>
  </si>
  <si>
    <t>https://podminky.urs.cz/item/CS_URS_2023_02/997013212</t>
  </si>
  <si>
    <t>1183337397</t>
  </si>
  <si>
    <t>-1049704679</t>
  </si>
  <si>
    <t>1,492*15</t>
  </si>
  <si>
    <t>1337962715</t>
  </si>
  <si>
    <t>998011002</t>
  </si>
  <si>
    <t>Přesun hmot pro budovy zděné v přes 6 do 12 m</t>
  </si>
  <si>
    <t>2061766050</t>
  </si>
  <si>
    <t>https://podminky.urs.cz/item/CS_URS_2023_02/998011002</t>
  </si>
  <si>
    <t>713111121</t>
  </si>
  <si>
    <t>Montáž izolace tepelné spodem stropů s uchycením drátem rohoží, pásů, dílců, desek</t>
  </si>
  <si>
    <t>-1955170924</t>
  </si>
  <si>
    <t>https://podminky.urs.cz/item/CS_URS_2023_02/713111121</t>
  </si>
  <si>
    <t xml:space="preserve">Podhled přístavby </t>
  </si>
  <si>
    <t>2*9</t>
  </si>
  <si>
    <t>127447</t>
  </si>
  <si>
    <t>deska izolační kamenná vlna 610x1000x200 mm λD= 0,037 (W·m-1·K-1)</t>
  </si>
  <si>
    <t>-1964371003</t>
  </si>
  <si>
    <t>18*1,05 'Přepočtené koeficientem množství</t>
  </si>
  <si>
    <t>77293</t>
  </si>
  <si>
    <t>deska izolační kamenná vlna 610x1000x100 mm λD= 0,037 (W·m-1·K-1)</t>
  </si>
  <si>
    <t>-1532152407</t>
  </si>
  <si>
    <t>713123211</t>
  </si>
  <si>
    <t>Montáž tepelné izolace z XPS tepelně izolačního systému základové desky svisle 1 vrstva do 100 mm</t>
  </si>
  <si>
    <t>-495061345</t>
  </si>
  <si>
    <t>https://podminky.urs.cz/item/CS_URS_2023_02/713123211</t>
  </si>
  <si>
    <t>(11,92+5,78+1,95+11,82+1,62+8,26+1,47)*0,6</t>
  </si>
  <si>
    <t>28376456</t>
  </si>
  <si>
    <t>deska XPS hrana polodrážková a hladký povrch 500kPA λ=0,035 tl 80mm</t>
  </si>
  <si>
    <t>-1314290750</t>
  </si>
  <si>
    <t>25,692*1,08 'Přepočtené koeficientem množství</t>
  </si>
  <si>
    <t>713151111</t>
  </si>
  <si>
    <t>Montáž izolace tepelné střech šikmých kladené volně mezi krokve rohoží, pásů, desek</t>
  </si>
  <si>
    <t>475981860</t>
  </si>
  <si>
    <t>https://podminky.urs.cz/item/CS_URS_2023_02/713151111</t>
  </si>
  <si>
    <t>4,83*11,17</t>
  </si>
  <si>
    <t>-1518333106</t>
  </si>
  <si>
    <t>53,951*1,02 'Přepočtené koeficientem množství</t>
  </si>
  <si>
    <t>713151121</t>
  </si>
  <si>
    <t>Montáž izolace tepelné střech šikmých kladené volně pod krokve rohoží, pásů, desek</t>
  </si>
  <si>
    <t>-1680156212</t>
  </si>
  <si>
    <t>https://podminky.urs.cz/item/CS_URS_2023_02/713151121</t>
  </si>
  <si>
    <t>63153706</t>
  </si>
  <si>
    <t>deska tepelně izolační minerální minerální vlna λ=0,036-0,037 tl 100mm</t>
  </si>
  <si>
    <t>-437114623</t>
  </si>
  <si>
    <t>53,951*1,05 'Přepočtené koeficientem množství</t>
  </si>
  <si>
    <t>2144375348</t>
  </si>
  <si>
    <t>764002841</t>
  </si>
  <si>
    <t>Demontáž oplechování horních ploch zdí a nadezdívek do suti</t>
  </si>
  <si>
    <t>1159053069</t>
  </si>
  <si>
    <t>https://podminky.urs.cz/item/CS_URS_2023_02/764002841</t>
  </si>
  <si>
    <t>2,7</t>
  </si>
  <si>
    <t>2,35*2</t>
  </si>
  <si>
    <t>764002851</t>
  </si>
  <si>
    <t>Demontáž oplechování parapetů do suti</t>
  </si>
  <si>
    <t>-1132770575</t>
  </si>
  <si>
    <t>https://podminky.urs.cz/item/CS_URS_2023_02/764002851</t>
  </si>
  <si>
    <t>"sušící věž" 1+1+0,8</t>
  </si>
  <si>
    <t>"garáž" 2,2</t>
  </si>
  <si>
    <t>"WC" 0,55</t>
  </si>
  <si>
    <t>"schodiště" 1</t>
  </si>
  <si>
    <t>"Kuchyň 2.NP" 0,77</t>
  </si>
  <si>
    <t xml:space="preserve">"Denní místnost" 2,2 </t>
  </si>
  <si>
    <t>764004861</t>
  </si>
  <si>
    <t>Demontáž svodu do suti</t>
  </si>
  <si>
    <t>-1404913571</t>
  </si>
  <si>
    <t>https://podminky.urs.cz/item/CS_URS_2023_02/764004861</t>
  </si>
  <si>
    <t>"Sušící věž" 5</t>
  </si>
  <si>
    <t>"Hlavní střecha" 6</t>
  </si>
  <si>
    <t xml:space="preserve">"Přístřešek" 2+2,6 </t>
  </si>
  <si>
    <t>764217603</t>
  </si>
  <si>
    <t>Oplechování oblých parapetů nebo ze segmentů mechanicky kotvené z Pz s povrch úpravou rš 250 mm "Břidlicově šedá"</t>
  </si>
  <si>
    <t>-903191765</t>
  </si>
  <si>
    <t>https://podminky.urs.cz/item/CS_URS_2023_02/764217603</t>
  </si>
  <si>
    <t>"1.NP" 2,2+0,64+1,5+0,75+0,75</t>
  </si>
  <si>
    <t>"2.NP" 2,2+2,2+0,75</t>
  </si>
  <si>
    <t>"Sušící věž" 1*2</t>
  </si>
  <si>
    <t>701660794</t>
  </si>
  <si>
    <t>766622111</t>
  </si>
  <si>
    <t>Montáž plastových oken plochy přes 1 m2 pevných v do 1,5 m s rámem do dřevěné konstrukce</t>
  </si>
  <si>
    <t>-1889036956</t>
  </si>
  <si>
    <t>https://podminky.urs.cz/item/CS_URS_2023_02/766622111</t>
  </si>
  <si>
    <t>0,75*0,75</t>
  </si>
  <si>
    <t xml:space="preserve">plastové okno dvoukřídlové s poutcem jedno křídlo otvíravé a sklopné druhé sklopné, izolační trojsklo, dekor šedá 2200x750 mm  </t>
  </si>
  <si>
    <t>1230435148</t>
  </si>
  <si>
    <t>RMAT0002</t>
  </si>
  <si>
    <t xml:space="preserve">plastové okno jednokřídlové sklopné, izolační trojsklo, dekor šedá 1500x750 mm  </t>
  </si>
  <si>
    <t>-2116071449</t>
  </si>
  <si>
    <t xml:space="preserve">plastové okno jdenokřídlové sklopné, izolační trojsklo, dekor šedá 750x750 mm  </t>
  </si>
  <si>
    <t>1204507061</t>
  </si>
  <si>
    <t>RMAT0004</t>
  </si>
  <si>
    <t xml:space="preserve">plastové okno jednokřídlové sklopné, izolační trojsklo, dekor šedá 640x1350 mm bezpečnostní sklo    </t>
  </si>
  <si>
    <t>-1317079583</t>
  </si>
  <si>
    <t>RMAT0005</t>
  </si>
  <si>
    <t xml:space="preserve">plastové okno tříkřidlové s poutcem, jedno okno otvíravé a sklopné, dvojkřídlo otvíravé z toho jedno sklopné, izolační trojsklo, dekor šedá 2200x1500 mm  </t>
  </si>
  <si>
    <t>1743844403</t>
  </si>
  <si>
    <t>RMAT0006</t>
  </si>
  <si>
    <t xml:space="preserve">plastové okno jednokřídlové otevíravé sklopné, izolační trojsklo, dekor šedá 750x1500 mm   </t>
  </si>
  <si>
    <t>-823451452</t>
  </si>
  <si>
    <t>766622115</t>
  </si>
  <si>
    <t>Montáž plastových oken plochy přes 1 m2 pevných v do 1,5 m s rámem do zdiva</t>
  </si>
  <si>
    <t>573426131</t>
  </si>
  <si>
    <t>https://podminky.urs.cz/item/CS_URS_2023_02/766622115</t>
  </si>
  <si>
    <t>0,75*1,5</t>
  </si>
  <si>
    <t>766622116</t>
  </si>
  <si>
    <t>Montáž plastových oken plochy přes 1 m2 pevných v do 2,5 m s rámem do zdiva</t>
  </si>
  <si>
    <t>658853777</t>
  </si>
  <si>
    <t>https://podminky.urs.cz/item/CS_URS_2023_02/766622116</t>
  </si>
  <si>
    <t>2018734177</t>
  </si>
  <si>
    <t>60794100</t>
  </si>
  <si>
    <t>parapet dřevotřískový vnitřní povrch laminátový š 150mm</t>
  </si>
  <si>
    <t>-291114832</t>
  </si>
  <si>
    <t>803539889</t>
  </si>
  <si>
    <t>-1628331616</t>
  </si>
  <si>
    <t>998766102</t>
  </si>
  <si>
    <t>Přesun hmot tonážní pro kce truhlářské v objektech v přes 6 do 12 m</t>
  </si>
  <si>
    <t>1717368303</t>
  </si>
  <si>
    <t>https://podminky.urs.cz/item/CS_URS_2023_02/998766102</t>
  </si>
  <si>
    <t>767651112</t>
  </si>
  <si>
    <t>Montáž vrat garážových sekčních zajížděcích pod strop pl přes 6 do 9 m2</t>
  </si>
  <si>
    <t>1768288338</t>
  </si>
  <si>
    <t>https://podminky.urs.cz/item/CS_URS_2023_02/767651112</t>
  </si>
  <si>
    <t>55345868</t>
  </si>
  <si>
    <t>vrata garážová sekční z lamel, zateplená PUR tl 42mm 2,5x2,9m s dveřmi a prosvětlením jedné lamely</t>
  </si>
  <si>
    <t>-1933526469</t>
  </si>
  <si>
    <t>767651126</t>
  </si>
  <si>
    <t>Montáž vrat garážových sekčních elektrického stropního pohonu</t>
  </si>
  <si>
    <t>-53283328</t>
  </si>
  <si>
    <t>https://podminky.urs.cz/item/CS_URS_2023_02/767651126</t>
  </si>
  <si>
    <t>55345878</t>
  </si>
  <si>
    <t>pohon garážových sekčních a výklopných vrat o síle 1000N max. 50 cyklů denně</t>
  </si>
  <si>
    <t>1658965830</t>
  </si>
  <si>
    <t>1699726109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</si>
</sst>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3107330" TargetMode="External" /><Relationship Id="rId2" Type="http://schemas.openxmlformats.org/officeDocument/2006/relationships/hyperlink" Target="https://podminky.urs.cz/item/CS_URS_2023_02/132212121" TargetMode="External" /><Relationship Id="rId3" Type="http://schemas.openxmlformats.org/officeDocument/2006/relationships/hyperlink" Target="https://podminky.urs.cz/item/CS_URS_2023_02/132251101" TargetMode="External" /><Relationship Id="rId4" Type="http://schemas.openxmlformats.org/officeDocument/2006/relationships/hyperlink" Target="https://podminky.urs.cz/item/CS_URS_2023_02/174111101" TargetMode="External" /><Relationship Id="rId5" Type="http://schemas.openxmlformats.org/officeDocument/2006/relationships/hyperlink" Target="https://podminky.urs.cz/item/CS_URS_2023_02/175111101" TargetMode="External" /><Relationship Id="rId6" Type="http://schemas.openxmlformats.org/officeDocument/2006/relationships/hyperlink" Target="https://podminky.urs.cz/item/CS_URS_2023_02/212755214" TargetMode="External" /><Relationship Id="rId7" Type="http://schemas.openxmlformats.org/officeDocument/2006/relationships/hyperlink" Target="https://podminky.urs.cz/item/CS_URS_2023_02/271532212" TargetMode="External" /><Relationship Id="rId8" Type="http://schemas.openxmlformats.org/officeDocument/2006/relationships/hyperlink" Target="https://podminky.urs.cz/item/CS_URS_2023_02/273321411" TargetMode="External" /><Relationship Id="rId9" Type="http://schemas.openxmlformats.org/officeDocument/2006/relationships/hyperlink" Target="https://podminky.urs.cz/item/CS_URS_2023_02/273351121" TargetMode="External" /><Relationship Id="rId10" Type="http://schemas.openxmlformats.org/officeDocument/2006/relationships/hyperlink" Target="https://podminky.urs.cz/item/CS_URS_2023_02/273351122" TargetMode="External" /><Relationship Id="rId11" Type="http://schemas.openxmlformats.org/officeDocument/2006/relationships/hyperlink" Target="https://podminky.urs.cz/item/CS_URS_2023_02/273362021" TargetMode="External" /><Relationship Id="rId12" Type="http://schemas.openxmlformats.org/officeDocument/2006/relationships/hyperlink" Target="https://podminky.urs.cz/item/CS_URS_2023_02/274321411" TargetMode="External" /><Relationship Id="rId13" Type="http://schemas.openxmlformats.org/officeDocument/2006/relationships/hyperlink" Target="https://podminky.urs.cz/item/CS_URS_2023_02/274351121" TargetMode="External" /><Relationship Id="rId14" Type="http://schemas.openxmlformats.org/officeDocument/2006/relationships/hyperlink" Target="https://podminky.urs.cz/item/CS_URS_2023_02/274351122" TargetMode="External" /><Relationship Id="rId15" Type="http://schemas.openxmlformats.org/officeDocument/2006/relationships/hyperlink" Target="https://podminky.urs.cz/item/CS_URS_2023_02/274361821" TargetMode="External" /><Relationship Id="rId16" Type="http://schemas.openxmlformats.org/officeDocument/2006/relationships/hyperlink" Target="https://podminky.urs.cz/item/CS_URS_2023_02/275321411" TargetMode="External" /><Relationship Id="rId17" Type="http://schemas.openxmlformats.org/officeDocument/2006/relationships/hyperlink" Target="https://podminky.urs.cz/item/CS_URS_2023_02/310238211" TargetMode="External" /><Relationship Id="rId18" Type="http://schemas.openxmlformats.org/officeDocument/2006/relationships/hyperlink" Target="https://podminky.urs.cz/item/CS_URS_2023_02/311235101" TargetMode="External" /><Relationship Id="rId19" Type="http://schemas.openxmlformats.org/officeDocument/2006/relationships/hyperlink" Target="https://podminky.urs.cz/item/CS_URS_2023_02/311235141" TargetMode="External" /><Relationship Id="rId20" Type="http://schemas.openxmlformats.org/officeDocument/2006/relationships/hyperlink" Target="https://podminky.urs.cz/item/CS_URS_2023_02/311235161" TargetMode="External" /><Relationship Id="rId21" Type="http://schemas.openxmlformats.org/officeDocument/2006/relationships/hyperlink" Target="https://podminky.urs.cz/item/CS_URS_2023_02/311235221" TargetMode="External" /><Relationship Id="rId22" Type="http://schemas.openxmlformats.org/officeDocument/2006/relationships/hyperlink" Target="https://podminky.urs.cz/item/CS_URS_2023_02/317941121" TargetMode="External" /><Relationship Id="rId23" Type="http://schemas.openxmlformats.org/officeDocument/2006/relationships/hyperlink" Target="https://podminky.urs.cz/item/CS_URS_2023_02/317941123" TargetMode="External" /><Relationship Id="rId24" Type="http://schemas.openxmlformats.org/officeDocument/2006/relationships/hyperlink" Target="https://podminky.urs.cz/item/CS_URS_2023_02/342271322" TargetMode="External" /><Relationship Id="rId25" Type="http://schemas.openxmlformats.org/officeDocument/2006/relationships/hyperlink" Target="https://podminky.urs.cz/item/CS_URS_2023_02/346244381" TargetMode="External" /><Relationship Id="rId26" Type="http://schemas.openxmlformats.org/officeDocument/2006/relationships/hyperlink" Target="https://podminky.urs.cz/item/CS_URS_2023_02/411322525" TargetMode="External" /><Relationship Id="rId27" Type="http://schemas.openxmlformats.org/officeDocument/2006/relationships/hyperlink" Target="https://podminky.urs.cz/item/CS_URS_2023_02/411351011" TargetMode="External" /><Relationship Id="rId28" Type="http://schemas.openxmlformats.org/officeDocument/2006/relationships/hyperlink" Target="https://podminky.urs.cz/item/CS_URS_2023_02/411351012" TargetMode="External" /><Relationship Id="rId29" Type="http://schemas.openxmlformats.org/officeDocument/2006/relationships/hyperlink" Target="https://podminky.urs.cz/item/CS_URS_2023_02/411362021" TargetMode="External" /><Relationship Id="rId30" Type="http://schemas.openxmlformats.org/officeDocument/2006/relationships/hyperlink" Target="https://podminky.urs.cz/item/CS_URS_2023_02/413941123" TargetMode="External" /><Relationship Id="rId31" Type="http://schemas.openxmlformats.org/officeDocument/2006/relationships/hyperlink" Target="https://podminky.urs.cz/item/CS_URS_2023_02/417238211" TargetMode="External" /><Relationship Id="rId32" Type="http://schemas.openxmlformats.org/officeDocument/2006/relationships/hyperlink" Target="https://podminky.urs.cz/item/CS_URS_2023_02/417321414" TargetMode="External" /><Relationship Id="rId33" Type="http://schemas.openxmlformats.org/officeDocument/2006/relationships/hyperlink" Target="https://podminky.urs.cz/item/CS_URS_2023_02/417351115" TargetMode="External" /><Relationship Id="rId34" Type="http://schemas.openxmlformats.org/officeDocument/2006/relationships/hyperlink" Target="https://podminky.urs.cz/item/CS_URS_2023_02/417351116" TargetMode="External" /><Relationship Id="rId35" Type="http://schemas.openxmlformats.org/officeDocument/2006/relationships/hyperlink" Target="https://podminky.urs.cz/item/CS_URS_2023_02/417361821" TargetMode="External" /><Relationship Id="rId36" Type="http://schemas.openxmlformats.org/officeDocument/2006/relationships/hyperlink" Target="https://podminky.urs.cz/item/CS_URS_2023_02/430321515" TargetMode="External" /><Relationship Id="rId37" Type="http://schemas.openxmlformats.org/officeDocument/2006/relationships/hyperlink" Target="https://podminky.urs.cz/item/CS_URS_2023_02/430361821" TargetMode="External" /><Relationship Id="rId38" Type="http://schemas.openxmlformats.org/officeDocument/2006/relationships/hyperlink" Target="https://podminky.urs.cz/item/CS_URS_2023_02/431351125" TargetMode="External" /><Relationship Id="rId39" Type="http://schemas.openxmlformats.org/officeDocument/2006/relationships/hyperlink" Target="https://podminky.urs.cz/item/CS_URS_2023_02/431351126" TargetMode="External" /><Relationship Id="rId40" Type="http://schemas.openxmlformats.org/officeDocument/2006/relationships/hyperlink" Target="https://podminky.urs.cz/item/CS_URS_2023_02/611142001" TargetMode="External" /><Relationship Id="rId41" Type="http://schemas.openxmlformats.org/officeDocument/2006/relationships/hyperlink" Target="https://podminky.urs.cz/item/CS_URS_2023_02/611321131" TargetMode="External" /><Relationship Id="rId42" Type="http://schemas.openxmlformats.org/officeDocument/2006/relationships/hyperlink" Target="https://podminky.urs.cz/item/CS_URS_2023_02/611321135" TargetMode="External" /><Relationship Id="rId43" Type="http://schemas.openxmlformats.org/officeDocument/2006/relationships/hyperlink" Target="https://podminky.urs.cz/item/CS_URS_2023_02/612142001" TargetMode="External" /><Relationship Id="rId44" Type="http://schemas.openxmlformats.org/officeDocument/2006/relationships/hyperlink" Target="https://podminky.urs.cz/item/CS_URS_2023_02/612321111" TargetMode="External" /><Relationship Id="rId45" Type="http://schemas.openxmlformats.org/officeDocument/2006/relationships/hyperlink" Target="https://podminky.urs.cz/item/CS_URS_2023_02/612321131" TargetMode="External" /><Relationship Id="rId46" Type="http://schemas.openxmlformats.org/officeDocument/2006/relationships/hyperlink" Target="https://podminky.urs.cz/item/CS_URS_2023_02/619991011" TargetMode="External" /><Relationship Id="rId47" Type="http://schemas.openxmlformats.org/officeDocument/2006/relationships/hyperlink" Target="https://podminky.urs.cz/item/CS_URS_2023_02/619991021" TargetMode="External" /><Relationship Id="rId48" Type="http://schemas.openxmlformats.org/officeDocument/2006/relationships/hyperlink" Target="https://podminky.urs.cz/item/CS_URS_2023_02/631311225" TargetMode="External" /><Relationship Id="rId49" Type="http://schemas.openxmlformats.org/officeDocument/2006/relationships/hyperlink" Target="https://podminky.urs.cz/item/CS_URS_2023_02/631351111" TargetMode="External" /><Relationship Id="rId50" Type="http://schemas.openxmlformats.org/officeDocument/2006/relationships/hyperlink" Target="https://podminky.urs.cz/item/CS_URS_2023_02/631351112" TargetMode="External" /><Relationship Id="rId51" Type="http://schemas.openxmlformats.org/officeDocument/2006/relationships/hyperlink" Target="https://podminky.urs.cz/item/CS_URS_2023_02/631362021" TargetMode="External" /><Relationship Id="rId52" Type="http://schemas.openxmlformats.org/officeDocument/2006/relationships/hyperlink" Target="https://podminky.urs.cz/item/CS_URS_2023_02/632451034" TargetMode="External" /><Relationship Id="rId53" Type="http://schemas.openxmlformats.org/officeDocument/2006/relationships/hyperlink" Target="https://podminky.urs.cz/item/CS_URS_2023_02/633831111" TargetMode="External" /><Relationship Id="rId54" Type="http://schemas.openxmlformats.org/officeDocument/2006/relationships/hyperlink" Target="https://podminky.urs.cz/item/CS_URS_2023_02/633991111" TargetMode="External" /><Relationship Id="rId55" Type="http://schemas.openxmlformats.org/officeDocument/2006/relationships/hyperlink" Target="https://podminky.urs.cz/item/CS_URS_2023_02/634112112" TargetMode="External" /><Relationship Id="rId56" Type="http://schemas.openxmlformats.org/officeDocument/2006/relationships/hyperlink" Target="https://podminky.urs.cz/item/CS_URS_2023_02/634112113" TargetMode="External" /><Relationship Id="rId57" Type="http://schemas.openxmlformats.org/officeDocument/2006/relationships/hyperlink" Target="https://podminky.urs.cz/item/CS_URS_2023_02/642944121" TargetMode="External" /><Relationship Id="rId58" Type="http://schemas.openxmlformats.org/officeDocument/2006/relationships/hyperlink" Target="https://podminky.urs.cz/item/CS_URS_2023_02/642946111" TargetMode="External" /><Relationship Id="rId59" Type="http://schemas.openxmlformats.org/officeDocument/2006/relationships/hyperlink" Target="https://podminky.urs.cz/item/CS_URS_2023_02/919735123" TargetMode="External" /><Relationship Id="rId60" Type="http://schemas.openxmlformats.org/officeDocument/2006/relationships/hyperlink" Target="https://podminky.urs.cz/item/CS_URS_2023_02/941311112" TargetMode="External" /><Relationship Id="rId61" Type="http://schemas.openxmlformats.org/officeDocument/2006/relationships/hyperlink" Target="https://podminky.urs.cz/item/CS_URS_2023_02/941311212" TargetMode="External" /><Relationship Id="rId62" Type="http://schemas.openxmlformats.org/officeDocument/2006/relationships/hyperlink" Target="https://podminky.urs.cz/item/CS_URS_2023_02/941311812" TargetMode="External" /><Relationship Id="rId63" Type="http://schemas.openxmlformats.org/officeDocument/2006/relationships/hyperlink" Target="https://podminky.urs.cz/item/CS_URS_2023_02/953943212" TargetMode="External" /><Relationship Id="rId64" Type="http://schemas.openxmlformats.org/officeDocument/2006/relationships/hyperlink" Target="https://podminky.urs.cz/item/CS_URS_2023_02/961043111" TargetMode="External" /><Relationship Id="rId65" Type="http://schemas.openxmlformats.org/officeDocument/2006/relationships/hyperlink" Target="https://podminky.urs.cz/item/CS_URS_2023_02/962031132" TargetMode="External" /><Relationship Id="rId66" Type="http://schemas.openxmlformats.org/officeDocument/2006/relationships/hyperlink" Target="https://podminky.urs.cz/item/CS_URS_2023_02/962032231" TargetMode="External" /><Relationship Id="rId67" Type="http://schemas.openxmlformats.org/officeDocument/2006/relationships/hyperlink" Target="https://podminky.urs.cz/item/CS_URS_2023_02/962071711" TargetMode="External" /><Relationship Id="rId68" Type="http://schemas.openxmlformats.org/officeDocument/2006/relationships/hyperlink" Target="https://podminky.urs.cz/item/CS_URS_2023_02/962081131" TargetMode="External" /><Relationship Id="rId69" Type="http://schemas.openxmlformats.org/officeDocument/2006/relationships/hyperlink" Target="https://podminky.urs.cz/item/CS_URS_2023_02/963013530" TargetMode="External" /><Relationship Id="rId70" Type="http://schemas.openxmlformats.org/officeDocument/2006/relationships/hyperlink" Target="https://podminky.urs.cz/item/CS_URS_2023_02/963042819" TargetMode="External" /><Relationship Id="rId71" Type="http://schemas.openxmlformats.org/officeDocument/2006/relationships/hyperlink" Target="https://podminky.urs.cz/item/CS_URS_2023_02/965042141" TargetMode="External" /><Relationship Id="rId72" Type="http://schemas.openxmlformats.org/officeDocument/2006/relationships/hyperlink" Target="https://podminky.urs.cz/item/CS_URS_2023_02/965042221" TargetMode="External" /><Relationship Id="rId73" Type="http://schemas.openxmlformats.org/officeDocument/2006/relationships/hyperlink" Target="https://podminky.urs.cz/item/CS_URS_2023_02/965045113" TargetMode="External" /><Relationship Id="rId74" Type="http://schemas.openxmlformats.org/officeDocument/2006/relationships/hyperlink" Target="https://podminky.urs.cz/item/CS_URS_2023_02/965081213" TargetMode="External" /><Relationship Id="rId75" Type="http://schemas.openxmlformats.org/officeDocument/2006/relationships/hyperlink" Target="https://podminky.urs.cz/item/CS_URS_2023_02/968062244" TargetMode="External" /><Relationship Id="rId76" Type="http://schemas.openxmlformats.org/officeDocument/2006/relationships/hyperlink" Target="https://podminky.urs.cz/item/CS_URS_2023_02/968062246" TargetMode="External" /><Relationship Id="rId77" Type="http://schemas.openxmlformats.org/officeDocument/2006/relationships/hyperlink" Target="https://podminky.urs.cz/item/CS_URS_2023_02/968072455" TargetMode="External" /><Relationship Id="rId78" Type="http://schemas.openxmlformats.org/officeDocument/2006/relationships/hyperlink" Target="https://podminky.urs.cz/item/CS_URS_2023_02/968082015" TargetMode="External" /><Relationship Id="rId79" Type="http://schemas.openxmlformats.org/officeDocument/2006/relationships/hyperlink" Target="https://podminky.urs.cz/item/CS_URS_2023_02/968082017" TargetMode="External" /><Relationship Id="rId80" Type="http://schemas.openxmlformats.org/officeDocument/2006/relationships/hyperlink" Target="https://podminky.urs.cz/item/CS_URS_2023_02/968082032" TargetMode="External" /><Relationship Id="rId81" Type="http://schemas.openxmlformats.org/officeDocument/2006/relationships/hyperlink" Target="https://podminky.urs.cz/item/CS_URS_2023_02/971033651" TargetMode="External" /><Relationship Id="rId82" Type="http://schemas.openxmlformats.org/officeDocument/2006/relationships/hyperlink" Target="https://podminky.urs.cz/item/CS_URS_2023_02/975111131" TargetMode="External" /><Relationship Id="rId83" Type="http://schemas.openxmlformats.org/officeDocument/2006/relationships/hyperlink" Target="https://podminky.urs.cz/item/CS_URS_2023_02/975111132" TargetMode="External" /><Relationship Id="rId84" Type="http://schemas.openxmlformats.org/officeDocument/2006/relationships/hyperlink" Target="https://podminky.urs.cz/item/CS_URS_2023_02/975111133" TargetMode="External" /><Relationship Id="rId85" Type="http://schemas.openxmlformats.org/officeDocument/2006/relationships/hyperlink" Target="https://podminky.urs.cz/item/CS_URS_2023_02/978012191" TargetMode="External" /><Relationship Id="rId86" Type="http://schemas.openxmlformats.org/officeDocument/2006/relationships/hyperlink" Target="https://podminky.urs.cz/item/CS_URS_2023_02/978013191" TargetMode="External" /><Relationship Id="rId87" Type="http://schemas.openxmlformats.org/officeDocument/2006/relationships/hyperlink" Target="https://podminky.urs.cz/item/CS_URS_2023_02/997013151" TargetMode="External" /><Relationship Id="rId88" Type="http://schemas.openxmlformats.org/officeDocument/2006/relationships/hyperlink" Target="https://podminky.urs.cz/item/CS_URS_2023_02/997013311" TargetMode="External" /><Relationship Id="rId89" Type="http://schemas.openxmlformats.org/officeDocument/2006/relationships/hyperlink" Target="https://podminky.urs.cz/item/CS_URS_2023_02/997013321" TargetMode="External" /><Relationship Id="rId90" Type="http://schemas.openxmlformats.org/officeDocument/2006/relationships/hyperlink" Target="https://podminky.urs.cz/item/CS_URS_2023_02/997013501" TargetMode="External" /><Relationship Id="rId91" Type="http://schemas.openxmlformats.org/officeDocument/2006/relationships/hyperlink" Target="https://podminky.urs.cz/item/CS_URS_2023_02/997013509" TargetMode="External" /><Relationship Id="rId92" Type="http://schemas.openxmlformats.org/officeDocument/2006/relationships/hyperlink" Target="https://podminky.urs.cz/item/CS_URS_2023_02/997013601" TargetMode="External" /><Relationship Id="rId93" Type="http://schemas.openxmlformats.org/officeDocument/2006/relationships/hyperlink" Target="https://podminky.urs.cz/item/CS_URS_2023_02/997013603" TargetMode="External" /><Relationship Id="rId94" Type="http://schemas.openxmlformats.org/officeDocument/2006/relationships/hyperlink" Target="https://podminky.urs.cz/item/CS_URS_2023_02/997013631" TargetMode="External" /><Relationship Id="rId95" Type="http://schemas.openxmlformats.org/officeDocument/2006/relationships/hyperlink" Target="https://podminky.urs.cz/item/CS_URS_2023_02/997013811" TargetMode="External" /><Relationship Id="rId96" Type="http://schemas.openxmlformats.org/officeDocument/2006/relationships/hyperlink" Target="https://podminky.urs.cz/item/CS_URS_2023_02/711111002" TargetMode="External" /><Relationship Id="rId97" Type="http://schemas.openxmlformats.org/officeDocument/2006/relationships/hyperlink" Target="https://podminky.urs.cz/item/CS_URS_2023_02/711131811" TargetMode="External" /><Relationship Id="rId98" Type="http://schemas.openxmlformats.org/officeDocument/2006/relationships/hyperlink" Target="https://podminky.urs.cz/item/CS_URS_2023_02/711141559" TargetMode="External" /><Relationship Id="rId99" Type="http://schemas.openxmlformats.org/officeDocument/2006/relationships/hyperlink" Target="https://podminky.urs.cz/item/CS_URS_2023_02/711161273" TargetMode="External" /><Relationship Id="rId100" Type="http://schemas.openxmlformats.org/officeDocument/2006/relationships/hyperlink" Target="https://podminky.urs.cz/item/CS_URS_2023_02/998711102" TargetMode="External" /><Relationship Id="rId101" Type="http://schemas.openxmlformats.org/officeDocument/2006/relationships/hyperlink" Target="https://podminky.urs.cz/item/CS_URS_2023_02/713111131" TargetMode="External" /><Relationship Id="rId102" Type="http://schemas.openxmlformats.org/officeDocument/2006/relationships/hyperlink" Target="https://podminky.urs.cz/item/CS_URS_2023_02/713121111" TargetMode="External" /><Relationship Id="rId103" Type="http://schemas.openxmlformats.org/officeDocument/2006/relationships/hyperlink" Target="https://podminky.urs.cz/item/CS_URS_2023_02/713121121" TargetMode="External" /><Relationship Id="rId104" Type="http://schemas.openxmlformats.org/officeDocument/2006/relationships/hyperlink" Target="https://podminky.urs.cz/item/CS_URS_2023_02/713132311" TargetMode="External" /><Relationship Id="rId105" Type="http://schemas.openxmlformats.org/officeDocument/2006/relationships/hyperlink" Target="https://podminky.urs.cz/item/CS_URS_2023_02/713191211" TargetMode="External" /><Relationship Id="rId106" Type="http://schemas.openxmlformats.org/officeDocument/2006/relationships/hyperlink" Target="https://podminky.urs.cz/item/CS_URS_2023_02/998713102" TargetMode="External" /><Relationship Id="rId107" Type="http://schemas.openxmlformats.org/officeDocument/2006/relationships/hyperlink" Target="https://podminky.urs.cz/item/CS_URS_2023_02/762112110" TargetMode="External" /><Relationship Id="rId108" Type="http://schemas.openxmlformats.org/officeDocument/2006/relationships/hyperlink" Target="https://podminky.urs.cz/item/CS_URS_2023_02/762131187" TargetMode="External" /><Relationship Id="rId109" Type="http://schemas.openxmlformats.org/officeDocument/2006/relationships/hyperlink" Target="https://podminky.urs.cz/item/CS_URS_2023_02/762214811" TargetMode="External" /><Relationship Id="rId110" Type="http://schemas.openxmlformats.org/officeDocument/2006/relationships/hyperlink" Target="https://podminky.urs.cz/item/CS_URS_2023_02/762331812" TargetMode="External" /><Relationship Id="rId111" Type="http://schemas.openxmlformats.org/officeDocument/2006/relationships/hyperlink" Target="https://podminky.urs.cz/item/CS_URS_2023_02/762332131" TargetMode="External" /><Relationship Id="rId112" Type="http://schemas.openxmlformats.org/officeDocument/2006/relationships/hyperlink" Target="https://podminky.urs.cz/item/CS_URS_2023_02/762332132" TargetMode="External" /><Relationship Id="rId113" Type="http://schemas.openxmlformats.org/officeDocument/2006/relationships/hyperlink" Target="https://podminky.urs.cz/item/CS_URS_2023_02/762341024" TargetMode="External" /><Relationship Id="rId114" Type="http://schemas.openxmlformats.org/officeDocument/2006/relationships/hyperlink" Target="https://podminky.urs.cz/item/CS_URS_2023_02/762341210" TargetMode="External" /><Relationship Id="rId115" Type="http://schemas.openxmlformats.org/officeDocument/2006/relationships/hyperlink" Target="https://podminky.urs.cz/item/CS_URS_2023_02/762341831" TargetMode="External" /><Relationship Id="rId116" Type="http://schemas.openxmlformats.org/officeDocument/2006/relationships/hyperlink" Target="https://podminky.urs.cz/item/CS_URS_2023_02/762342216" TargetMode="External" /><Relationship Id="rId117" Type="http://schemas.openxmlformats.org/officeDocument/2006/relationships/hyperlink" Target="https://podminky.urs.cz/item/CS_URS_2023_02/762395000" TargetMode="External" /><Relationship Id="rId118" Type="http://schemas.openxmlformats.org/officeDocument/2006/relationships/hyperlink" Target="https://podminky.urs.cz/item/CS_URS_2023_02/762811811" TargetMode="External" /><Relationship Id="rId119" Type="http://schemas.openxmlformats.org/officeDocument/2006/relationships/hyperlink" Target="https://podminky.urs.cz/item/CS_URS_2023_02/762822810" TargetMode="External" /><Relationship Id="rId120" Type="http://schemas.openxmlformats.org/officeDocument/2006/relationships/hyperlink" Target="https://podminky.urs.cz/item/CS_URS_2023_02/998762102" TargetMode="External" /><Relationship Id="rId121" Type="http://schemas.openxmlformats.org/officeDocument/2006/relationships/hyperlink" Target="https://podminky.urs.cz/item/CS_URS_2023_02/763111313" TargetMode="External" /><Relationship Id="rId122" Type="http://schemas.openxmlformats.org/officeDocument/2006/relationships/hyperlink" Target="https://podminky.urs.cz/item/CS_URS_2023_02/763121421" TargetMode="External" /><Relationship Id="rId123" Type="http://schemas.openxmlformats.org/officeDocument/2006/relationships/hyperlink" Target="https://podminky.urs.cz/item/CS_URS_2023_02/763131533" TargetMode="External" /><Relationship Id="rId124" Type="http://schemas.openxmlformats.org/officeDocument/2006/relationships/hyperlink" Target="https://podminky.urs.cz/item/CS_URS_2023_02/763131751" TargetMode="External" /><Relationship Id="rId125" Type="http://schemas.openxmlformats.org/officeDocument/2006/relationships/hyperlink" Target="https://podminky.urs.cz/item/CS_URS_2023_02/998763302" TargetMode="External" /><Relationship Id="rId126" Type="http://schemas.openxmlformats.org/officeDocument/2006/relationships/hyperlink" Target="https://podminky.urs.cz/item/CS_URS_2023_02/764002801" TargetMode="External" /><Relationship Id="rId127" Type="http://schemas.openxmlformats.org/officeDocument/2006/relationships/hyperlink" Target="https://podminky.urs.cz/item/CS_URS_2023_02/764002811" TargetMode="External" /><Relationship Id="rId128" Type="http://schemas.openxmlformats.org/officeDocument/2006/relationships/hyperlink" Target="https://podminky.urs.cz/item/CS_URS_2023_02/764004801" TargetMode="External" /><Relationship Id="rId129" Type="http://schemas.openxmlformats.org/officeDocument/2006/relationships/hyperlink" Target="https://podminky.urs.cz/item/CS_URS_2023_02/764004841" TargetMode="External" /><Relationship Id="rId130" Type="http://schemas.openxmlformats.org/officeDocument/2006/relationships/hyperlink" Target="https://podminky.urs.cz/item/CS_URS_2023_02/764011613" TargetMode="External" /><Relationship Id="rId131" Type="http://schemas.openxmlformats.org/officeDocument/2006/relationships/hyperlink" Target="https://podminky.urs.cz/item/CS_URS_2023_02/764101131" TargetMode="External" /><Relationship Id="rId132" Type="http://schemas.openxmlformats.org/officeDocument/2006/relationships/hyperlink" Target="https://podminky.urs.cz/item/CS_URS_2023_02/764204105" TargetMode="External" /><Relationship Id="rId133" Type="http://schemas.openxmlformats.org/officeDocument/2006/relationships/hyperlink" Target="https://podminky.urs.cz/item/CS_URS_2023_02/764205145" TargetMode="External" /><Relationship Id="rId134" Type="http://schemas.openxmlformats.org/officeDocument/2006/relationships/hyperlink" Target="https://podminky.urs.cz/item/CS_URS_2023_02/764211406" TargetMode="External" /><Relationship Id="rId135" Type="http://schemas.openxmlformats.org/officeDocument/2006/relationships/hyperlink" Target="https://podminky.urs.cz/item/CS_URS_2023_02/764212405" TargetMode="External" /><Relationship Id="rId136" Type="http://schemas.openxmlformats.org/officeDocument/2006/relationships/hyperlink" Target="https://podminky.urs.cz/item/CS_URS_2023_02/764301115" TargetMode="External" /><Relationship Id="rId137" Type="http://schemas.openxmlformats.org/officeDocument/2006/relationships/hyperlink" Target="https://podminky.urs.cz/item/CS_URS_2023_02/764304154" TargetMode="External" /><Relationship Id="rId138" Type="http://schemas.openxmlformats.org/officeDocument/2006/relationships/hyperlink" Target="https://podminky.urs.cz/item/CS_URS_2023_02/764305122" TargetMode="External" /><Relationship Id="rId139" Type="http://schemas.openxmlformats.org/officeDocument/2006/relationships/hyperlink" Target="https://podminky.urs.cz/item/CS_URS_2023_02/764305123" TargetMode="External" /><Relationship Id="rId140" Type="http://schemas.openxmlformats.org/officeDocument/2006/relationships/hyperlink" Target="https://podminky.urs.cz/item/CS_URS_2023_02/764501103" TargetMode="External" /><Relationship Id="rId141" Type="http://schemas.openxmlformats.org/officeDocument/2006/relationships/hyperlink" Target="https://podminky.urs.cz/item/CS_URS_2023_02/764501104" TargetMode="External" /><Relationship Id="rId142" Type="http://schemas.openxmlformats.org/officeDocument/2006/relationships/hyperlink" Target="https://podminky.urs.cz/item/CS_URS_2023_02/764501105" TargetMode="External" /><Relationship Id="rId143" Type="http://schemas.openxmlformats.org/officeDocument/2006/relationships/hyperlink" Target="https://podminky.urs.cz/item/CS_URS_2023_02/764501108" TargetMode="External" /><Relationship Id="rId144" Type="http://schemas.openxmlformats.org/officeDocument/2006/relationships/hyperlink" Target="https://podminky.urs.cz/item/CS_URS_2023_02/764508131" TargetMode="External" /><Relationship Id="rId145" Type="http://schemas.openxmlformats.org/officeDocument/2006/relationships/hyperlink" Target="https://podminky.urs.cz/item/CS_URS_2023_02/764508132" TargetMode="External" /><Relationship Id="rId146" Type="http://schemas.openxmlformats.org/officeDocument/2006/relationships/hyperlink" Target="https://podminky.urs.cz/item/CS_URS_2023_02/764508134" TargetMode="External" /><Relationship Id="rId147" Type="http://schemas.openxmlformats.org/officeDocument/2006/relationships/hyperlink" Target="https://podminky.urs.cz/item/CS_URS_2023_02/764508135" TargetMode="External" /><Relationship Id="rId148" Type="http://schemas.openxmlformats.org/officeDocument/2006/relationships/hyperlink" Target="https://podminky.urs.cz/item/CS_URS_2023_02/998764102" TargetMode="External" /><Relationship Id="rId149" Type="http://schemas.openxmlformats.org/officeDocument/2006/relationships/hyperlink" Target="https://podminky.urs.cz/item/CS_URS_2023_02/765191901" TargetMode="External" /><Relationship Id="rId150" Type="http://schemas.openxmlformats.org/officeDocument/2006/relationships/hyperlink" Target="https://podminky.urs.cz/item/CS_URS_2023_02/766124100" TargetMode="External" /><Relationship Id="rId151" Type="http://schemas.openxmlformats.org/officeDocument/2006/relationships/hyperlink" Target="https://podminky.urs.cz/item/CS_URS_2023_02/766421811" TargetMode="External" /><Relationship Id="rId152" Type="http://schemas.openxmlformats.org/officeDocument/2006/relationships/hyperlink" Target="https://podminky.urs.cz/item/CS_URS_2023_02/766421822" TargetMode="External" /><Relationship Id="rId153" Type="http://schemas.openxmlformats.org/officeDocument/2006/relationships/hyperlink" Target="https://podminky.urs.cz/item/CS_URS_2023_02/766660001" TargetMode="External" /><Relationship Id="rId154" Type="http://schemas.openxmlformats.org/officeDocument/2006/relationships/hyperlink" Target="https://podminky.urs.cz/item/CS_URS_2023_02/766660021" TargetMode="External" /><Relationship Id="rId155" Type="http://schemas.openxmlformats.org/officeDocument/2006/relationships/hyperlink" Target="https://podminky.urs.cz/item/CS_URS_2023_02/766660022" TargetMode="External" /><Relationship Id="rId156" Type="http://schemas.openxmlformats.org/officeDocument/2006/relationships/hyperlink" Target="https://podminky.urs.cz/item/CS_URS_2023_02/766660311" TargetMode="External" /><Relationship Id="rId157" Type="http://schemas.openxmlformats.org/officeDocument/2006/relationships/hyperlink" Target="https://podminky.urs.cz/item/CS_URS_2023_02/766660729" TargetMode="External" /><Relationship Id="rId158" Type="http://schemas.openxmlformats.org/officeDocument/2006/relationships/hyperlink" Target="https://podminky.urs.cz/item/CS_URS_2023_02/766660730" TargetMode="External" /><Relationship Id="rId159" Type="http://schemas.openxmlformats.org/officeDocument/2006/relationships/hyperlink" Target="https://podminky.urs.cz/item/CS_URS_2023_02/766694116" TargetMode="External" /><Relationship Id="rId160" Type="http://schemas.openxmlformats.org/officeDocument/2006/relationships/hyperlink" Target="https://podminky.urs.cz/item/CS_URS_2023_02/766694126" TargetMode="External" /><Relationship Id="rId161" Type="http://schemas.openxmlformats.org/officeDocument/2006/relationships/hyperlink" Target="https://podminky.urs.cz/item/CS_URS_2023_02/766694126" TargetMode="External" /><Relationship Id="rId162" Type="http://schemas.openxmlformats.org/officeDocument/2006/relationships/hyperlink" Target="https://podminky.urs.cz/item/CS_URS_2023_02/766812840" TargetMode="External" /><Relationship Id="rId163" Type="http://schemas.openxmlformats.org/officeDocument/2006/relationships/hyperlink" Target="https://podminky.urs.cz/item/CS_URS_2023_02/767161811" TargetMode="External" /><Relationship Id="rId164" Type="http://schemas.openxmlformats.org/officeDocument/2006/relationships/hyperlink" Target="https://podminky.urs.cz/item/CS_URS_2023_02/767392802" TargetMode="External" /><Relationship Id="rId165" Type="http://schemas.openxmlformats.org/officeDocument/2006/relationships/hyperlink" Target="https://podminky.urs.cz/item/CS_URS_2023_02/767585101" TargetMode="External" /><Relationship Id="rId166" Type="http://schemas.openxmlformats.org/officeDocument/2006/relationships/hyperlink" Target="https://podminky.urs.cz/item/CS_URS_2023_02/998767102" TargetMode="External" /><Relationship Id="rId167" Type="http://schemas.openxmlformats.org/officeDocument/2006/relationships/hyperlink" Target="https://podminky.urs.cz/item/CS_URS_2023_02/771111011" TargetMode="External" /><Relationship Id="rId168" Type="http://schemas.openxmlformats.org/officeDocument/2006/relationships/hyperlink" Target="https://podminky.urs.cz/item/CS_URS_2023_02/771111012" TargetMode="External" /><Relationship Id="rId169" Type="http://schemas.openxmlformats.org/officeDocument/2006/relationships/hyperlink" Target="https://podminky.urs.cz/item/CS_URS_2023_02/771121011" TargetMode="External" /><Relationship Id="rId170" Type="http://schemas.openxmlformats.org/officeDocument/2006/relationships/hyperlink" Target="https://podminky.urs.cz/item/CS_URS_2023_02/771151022" TargetMode="External" /><Relationship Id="rId171" Type="http://schemas.openxmlformats.org/officeDocument/2006/relationships/hyperlink" Target="https://podminky.urs.cz/item/CS_URS_2023_02/771161022" TargetMode="External" /><Relationship Id="rId172" Type="http://schemas.openxmlformats.org/officeDocument/2006/relationships/hyperlink" Target="https://podminky.urs.cz/item/CS_URS_2023_02/771274115" TargetMode="External" /><Relationship Id="rId173" Type="http://schemas.openxmlformats.org/officeDocument/2006/relationships/hyperlink" Target="https://podminky.urs.cz/item/CS_URS_2023_02/771274232" TargetMode="External" /><Relationship Id="rId174" Type="http://schemas.openxmlformats.org/officeDocument/2006/relationships/hyperlink" Target="https://podminky.urs.cz/item/CS_URS_2023_02/771474112" TargetMode="External" /><Relationship Id="rId175" Type="http://schemas.openxmlformats.org/officeDocument/2006/relationships/hyperlink" Target="https://podminky.urs.cz/item/CS_URS_2023_02/771574419" TargetMode="External" /><Relationship Id="rId176" Type="http://schemas.openxmlformats.org/officeDocument/2006/relationships/hyperlink" Target="https://podminky.urs.cz/item/CS_URS_2023_02/771591112" TargetMode="External" /><Relationship Id="rId177" Type="http://schemas.openxmlformats.org/officeDocument/2006/relationships/hyperlink" Target="https://podminky.urs.cz/item/CS_URS_2023_02/771591237" TargetMode="External" /><Relationship Id="rId178" Type="http://schemas.openxmlformats.org/officeDocument/2006/relationships/hyperlink" Target="https://podminky.urs.cz/item/CS_URS_2023_02/998771102" TargetMode="External" /><Relationship Id="rId179" Type="http://schemas.openxmlformats.org/officeDocument/2006/relationships/hyperlink" Target="https://podminky.urs.cz/item/CS_URS_2023_02/776111112" TargetMode="External" /><Relationship Id="rId180" Type="http://schemas.openxmlformats.org/officeDocument/2006/relationships/hyperlink" Target="https://podminky.urs.cz/item/CS_URS_2023_02/776111115" TargetMode="External" /><Relationship Id="rId181" Type="http://schemas.openxmlformats.org/officeDocument/2006/relationships/hyperlink" Target="https://podminky.urs.cz/item/CS_URS_2023_02/776111116" TargetMode="External" /><Relationship Id="rId182" Type="http://schemas.openxmlformats.org/officeDocument/2006/relationships/hyperlink" Target="https://podminky.urs.cz/item/CS_URS_2023_02/776111311" TargetMode="External" /><Relationship Id="rId183" Type="http://schemas.openxmlformats.org/officeDocument/2006/relationships/hyperlink" Target="https://podminky.urs.cz/item/CS_URS_2023_02/776121112" TargetMode="External" /><Relationship Id="rId184" Type="http://schemas.openxmlformats.org/officeDocument/2006/relationships/hyperlink" Target="https://podminky.urs.cz/item/CS_URS_2023_02/776141124" TargetMode="External" /><Relationship Id="rId185" Type="http://schemas.openxmlformats.org/officeDocument/2006/relationships/hyperlink" Target="https://podminky.urs.cz/item/CS_URS_2023_02/776201811" TargetMode="External" /><Relationship Id="rId186" Type="http://schemas.openxmlformats.org/officeDocument/2006/relationships/hyperlink" Target="https://podminky.urs.cz/item/CS_URS_2023_02/776201814" TargetMode="External" /><Relationship Id="rId187" Type="http://schemas.openxmlformats.org/officeDocument/2006/relationships/hyperlink" Target="https://podminky.urs.cz/item/CS_URS_2023_02/776231111" TargetMode="External" /><Relationship Id="rId188" Type="http://schemas.openxmlformats.org/officeDocument/2006/relationships/hyperlink" Target="https://podminky.urs.cz/item/CS_URS_2023_02/998776101" TargetMode="External" /><Relationship Id="rId189" Type="http://schemas.openxmlformats.org/officeDocument/2006/relationships/hyperlink" Target="https://podminky.urs.cz/item/CS_URS_2023_02/781471810" TargetMode="External" /><Relationship Id="rId190" Type="http://schemas.openxmlformats.org/officeDocument/2006/relationships/hyperlink" Target="https://podminky.urs.cz/item/CS_URS_2023_02/781474115" TargetMode="External" /><Relationship Id="rId191" Type="http://schemas.openxmlformats.org/officeDocument/2006/relationships/hyperlink" Target="https://podminky.urs.cz/item/CS_URS_2023_02/998781101" TargetMode="External" /><Relationship Id="rId192" Type="http://schemas.openxmlformats.org/officeDocument/2006/relationships/hyperlink" Target="https://podminky.urs.cz/item/CS_URS_2023_02/783101205" TargetMode="External" /><Relationship Id="rId193" Type="http://schemas.openxmlformats.org/officeDocument/2006/relationships/hyperlink" Target="https://podminky.urs.cz/item/CS_URS_2023_02/783117101" TargetMode="External" /><Relationship Id="rId194" Type="http://schemas.openxmlformats.org/officeDocument/2006/relationships/hyperlink" Target="https://podminky.urs.cz/item/CS_URS_2023_02/783118201" TargetMode="External" /><Relationship Id="rId195" Type="http://schemas.openxmlformats.org/officeDocument/2006/relationships/hyperlink" Target="https://podminky.urs.cz/item/CS_URS_2023_02/783122121" TargetMode="External" /><Relationship Id="rId196" Type="http://schemas.openxmlformats.org/officeDocument/2006/relationships/hyperlink" Target="https://podminky.urs.cz/item/CS_URS_2023_02/783122131" TargetMode="External" /><Relationship Id="rId197" Type="http://schemas.openxmlformats.org/officeDocument/2006/relationships/hyperlink" Target="https://podminky.urs.cz/item/CS_URS_2023_02/783301313" TargetMode="External" /><Relationship Id="rId198" Type="http://schemas.openxmlformats.org/officeDocument/2006/relationships/hyperlink" Target="https://podminky.urs.cz/item/CS_URS_2023_02/783301401" TargetMode="External" /><Relationship Id="rId199" Type="http://schemas.openxmlformats.org/officeDocument/2006/relationships/hyperlink" Target="https://podminky.urs.cz/item/CS_URS_2023_02/783314101" TargetMode="External" /><Relationship Id="rId200" Type="http://schemas.openxmlformats.org/officeDocument/2006/relationships/hyperlink" Target="https://podminky.urs.cz/item/CS_URS_2023_02/783317101" TargetMode="External" /><Relationship Id="rId201" Type="http://schemas.openxmlformats.org/officeDocument/2006/relationships/hyperlink" Target="https://podminky.urs.cz/item/CS_URS_2023_02/784111001" TargetMode="External" /><Relationship Id="rId202" Type="http://schemas.openxmlformats.org/officeDocument/2006/relationships/hyperlink" Target="https://podminky.urs.cz/item/CS_URS_2023_02/784181101" TargetMode="External" /><Relationship Id="rId203" Type="http://schemas.openxmlformats.org/officeDocument/2006/relationships/hyperlink" Target="https://podminky.urs.cz/item/CS_URS_2023_02/784211101" TargetMode="External" /><Relationship Id="rId20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39711111" TargetMode="External" /><Relationship Id="rId2" Type="http://schemas.openxmlformats.org/officeDocument/2006/relationships/hyperlink" Target="https://podminky.urs.cz/item/CS_URS_2023_02/175111101" TargetMode="External" /><Relationship Id="rId3" Type="http://schemas.openxmlformats.org/officeDocument/2006/relationships/hyperlink" Target="https://podminky.urs.cz/item/CS_URS_2023_02/175111109" TargetMode="External" /><Relationship Id="rId4" Type="http://schemas.openxmlformats.org/officeDocument/2006/relationships/hyperlink" Target="https://podminky.urs.cz/item/CS_URS_2023_02/175112101" TargetMode="External" /><Relationship Id="rId5" Type="http://schemas.openxmlformats.org/officeDocument/2006/relationships/hyperlink" Target="https://podminky.urs.cz/item/CS_URS_2023_02/612135101" TargetMode="External" /><Relationship Id="rId6" Type="http://schemas.openxmlformats.org/officeDocument/2006/relationships/hyperlink" Target="https://podminky.urs.cz/item/CS_URS_2023_02/631312141" TargetMode="External" /><Relationship Id="rId7" Type="http://schemas.openxmlformats.org/officeDocument/2006/relationships/hyperlink" Target="https://podminky.urs.cz/item/CS_URS_2023_02/965042141" TargetMode="External" /><Relationship Id="rId8" Type="http://schemas.openxmlformats.org/officeDocument/2006/relationships/hyperlink" Target="https://podminky.urs.cz/item/CS_URS_2023_02/965049111" TargetMode="External" /><Relationship Id="rId9" Type="http://schemas.openxmlformats.org/officeDocument/2006/relationships/hyperlink" Target="https://podminky.urs.cz/item/CS_URS_2023_02/974031132" TargetMode="External" /><Relationship Id="rId10" Type="http://schemas.openxmlformats.org/officeDocument/2006/relationships/hyperlink" Target="https://podminky.urs.cz/item/CS_URS_2023_02/974031133" TargetMode="External" /><Relationship Id="rId11" Type="http://schemas.openxmlformats.org/officeDocument/2006/relationships/hyperlink" Target="https://podminky.urs.cz/item/CS_URS_2023_02/974031164" TargetMode="External" /><Relationship Id="rId12" Type="http://schemas.openxmlformats.org/officeDocument/2006/relationships/hyperlink" Target="https://podminky.urs.cz/item/CS_URS_2023_02/974031264" TargetMode="External" /><Relationship Id="rId13" Type="http://schemas.openxmlformats.org/officeDocument/2006/relationships/hyperlink" Target="https://podminky.urs.cz/item/CS_URS_2023_02/974042533" TargetMode="External" /><Relationship Id="rId14" Type="http://schemas.openxmlformats.org/officeDocument/2006/relationships/hyperlink" Target="https://podminky.urs.cz/item/CS_URS_2023_02/997013501" TargetMode="External" /><Relationship Id="rId15" Type="http://schemas.openxmlformats.org/officeDocument/2006/relationships/hyperlink" Target="https://podminky.urs.cz/item/CS_URS_2023_02/997013509" TargetMode="External" /><Relationship Id="rId16" Type="http://schemas.openxmlformats.org/officeDocument/2006/relationships/hyperlink" Target="https://podminky.urs.cz/item/CS_URS_2023_02/997013601" TargetMode="External" /><Relationship Id="rId17" Type="http://schemas.openxmlformats.org/officeDocument/2006/relationships/hyperlink" Target="https://podminky.urs.cz/item/CS_URS_2023_02/997013603" TargetMode="External" /><Relationship Id="rId18" Type="http://schemas.openxmlformats.org/officeDocument/2006/relationships/hyperlink" Target="https://podminky.urs.cz/item/CS_URS_2023_02/998011001" TargetMode="External" /><Relationship Id="rId19" Type="http://schemas.openxmlformats.org/officeDocument/2006/relationships/hyperlink" Target="https://podminky.urs.cz/item/CS_URS_2023_02/721171808" TargetMode="External" /><Relationship Id="rId20" Type="http://schemas.openxmlformats.org/officeDocument/2006/relationships/hyperlink" Target="https://podminky.urs.cz/item/CS_URS_2023_02/721173401" TargetMode="External" /><Relationship Id="rId21" Type="http://schemas.openxmlformats.org/officeDocument/2006/relationships/hyperlink" Target="https://podminky.urs.cz/item/CS_URS_2023_02/721173402" TargetMode="External" /><Relationship Id="rId22" Type="http://schemas.openxmlformats.org/officeDocument/2006/relationships/hyperlink" Target="https://podminky.urs.cz/item/CS_URS_2023_02/721173403" TargetMode="External" /><Relationship Id="rId23" Type="http://schemas.openxmlformats.org/officeDocument/2006/relationships/hyperlink" Target="https://podminky.urs.cz/item/CS_URS_2023_02/721174004" TargetMode="External" /><Relationship Id="rId24" Type="http://schemas.openxmlformats.org/officeDocument/2006/relationships/hyperlink" Target="https://podminky.urs.cz/item/CS_URS_2023_02/721212123" TargetMode="External" /><Relationship Id="rId25" Type="http://schemas.openxmlformats.org/officeDocument/2006/relationships/hyperlink" Target="https://podminky.urs.cz/item/CS_URS_2023_02/721290111" TargetMode="External" /><Relationship Id="rId26" Type="http://schemas.openxmlformats.org/officeDocument/2006/relationships/hyperlink" Target="https://podminky.urs.cz/item/CS_URS_2023_02/998721101" TargetMode="External" /><Relationship Id="rId27" Type="http://schemas.openxmlformats.org/officeDocument/2006/relationships/hyperlink" Target="https://podminky.urs.cz/item/CS_URS_2023_02/722130801" TargetMode="External" /><Relationship Id="rId28" Type="http://schemas.openxmlformats.org/officeDocument/2006/relationships/hyperlink" Target="https://podminky.urs.cz/item/CS_URS_2023_02/722176112" TargetMode="External" /><Relationship Id="rId29" Type="http://schemas.openxmlformats.org/officeDocument/2006/relationships/hyperlink" Target="https://podminky.urs.cz/item/CS_URS_2023_02/722176113" TargetMode="External" /><Relationship Id="rId30" Type="http://schemas.openxmlformats.org/officeDocument/2006/relationships/hyperlink" Target="https://podminky.urs.cz/item/CS_URS_2023_02/722181111" TargetMode="External" /><Relationship Id="rId31" Type="http://schemas.openxmlformats.org/officeDocument/2006/relationships/hyperlink" Target="https://podminky.urs.cz/item/CS_URS_2023_02/722181113" TargetMode="External" /><Relationship Id="rId32" Type="http://schemas.openxmlformats.org/officeDocument/2006/relationships/hyperlink" Target="https://podminky.urs.cz/item/CS_URS_2023_02/722190401" TargetMode="External" /><Relationship Id="rId33" Type="http://schemas.openxmlformats.org/officeDocument/2006/relationships/hyperlink" Target="https://podminky.urs.cz/item/CS_URS_2023_02/722224152" TargetMode="External" /><Relationship Id="rId34" Type="http://schemas.openxmlformats.org/officeDocument/2006/relationships/hyperlink" Target="https://podminky.urs.cz/item/CS_URS_2023_02/722224153" TargetMode="External" /><Relationship Id="rId35" Type="http://schemas.openxmlformats.org/officeDocument/2006/relationships/hyperlink" Target="https://podminky.urs.cz/item/CS_URS_2023_02/722290215" TargetMode="External" /><Relationship Id="rId36" Type="http://schemas.openxmlformats.org/officeDocument/2006/relationships/hyperlink" Target="https://podminky.urs.cz/item/CS_URS_2023_02/998722101" TargetMode="External" /><Relationship Id="rId37" Type="http://schemas.openxmlformats.org/officeDocument/2006/relationships/hyperlink" Target="https://podminky.urs.cz/item/CS_URS_2023_02/723181022" TargetMode="External" /><Relationship Id="rId38" Type="http://schemas.openxmlformats.org/officeDocument/2006/relationships/hyperlink" Target="https://podminky.urs.cz/item/CS_URS_2023_02/723181024" TargetMode="External" /><Relationship Id="rId39" Type="http://schemas.openxmlformats.org/officeDocument/2006/relationships/hyperlink" Target="https://podminky.urs.cz/item/CS_URS_2023_02/723190104" TargetMode="External" /><Relationship Id="rId40" Type="http://schemas.openxmlformats.org/officeDocument/2006/relationships/hyperlink" Target="https://podminky.urs.cz/item/CS_URS_2023_02/723190251" TargetMode="External" /><Relationship Id="rId41" Type="http://schemas.openxmlformats.org/officeDocument/2006/relationships/hyperlink" Target="https://podminky.urs.cz/item/CS_URS_2023_02/723220111" TargetMode="External" /><Relationship Id="rId42" Type="http://schemas.openxmlformats.org/officeDocument/2006/relationships/hyperlink" Target="https://podminky.urs.cz/item/CS_URS_2023_02/723220212" TargetMode="External" /><Relationship Id="rId43" Type="http://schemas.openxmlformats.org/officeDocument/2006/relationships/hyperlink" Target="https://podminky.urs.cz/item/CS_URS_2023_02/998723101" TargetMode="External" /><Relationship Id="rId44" Type="http://schemas.openxmlformats.org/officeDocument/2006/relationships/hyperlink" Target="https://podminky.urs.cz/item/CS_URS_2023_02/724234109" TargetMode="External" /><Relationship Id="rId45" Type="http://schemas.openxmlformats.org/officeDocument/2006/relationships/hyperlink" Target="https://podminky.urs.cz/item/CS_URS_2023_02/998724101" TargetMode="External" /><Relationship Id="rId46" Type="http://schemas.openxmlformats.org/officeDocument/2006/relationships/hyperlink" Target="https://podminky.urs.cz/item/CS_URS_2023_02/725110811" TargetMode="External" /><Relationship Id="rId47" Type="http://schemas.openxmlformats.org/officeDocument/2006/relationships/hyperlink" Target="https://podminky.urs.cz/item/CS_URS_2023_02/725112022" TargetMode="External" /><Relationship Id="rId48" Type="http://schemas.openxmlformats.org/officeDocument/2006/relationships/hyperlink" Target="https://podminky.urs.cz/item/CS_URS_2023_02/725119131" TargetMode="External" /><Relationship Id="rId49" Type="http://schemas.openxmlformats.org/officeDocument/2006/relationships/hyperlink" Target="https://podminky.urs.cz/item/CS_URS_2023_02/725210821" TargetMode="External" /><Relationship Id="rId50" Type="http://schemas.openxmlformats.org/officeDocument/2006/relationships/hyperlink" Target="https://podminky.urs.cz/item/CS_URS_2023_02/725310823" TargetMode="External" /><Relationship Id="rId51" Type="http://schemas.openxmlformats.org/officeDocument/2006/relationships/hyperlink" Target="https://podminky.urs.cz/item/CS_URS_2023_02/725530811" TargetMode="External" /><Relationship Id="rId52" Type="http://schemas.openxmlformats.org/officeDocument/2006/relationships/hyperlink" Target="https://podminky.urs.cz/item/CS_URS_2023_02/725810811" TargetMode="External" /><Relationship Id="rId53" Type="http://schemas.openxmlformats.org/officeDocument/2006/relationships/hyperlink" Target="https://podminky.urs.cz/item/CS_URS_2023_02/725813111" TargetMode="External" /><Relationship Id="rId54" Type="http://schemas.openxmlformats.org/officeDocument/2006/relationships/hyperlink" Target="https://podminky.urs.cz/item/CS_URS_2023_02/725820801" TargetMode="External" /><Relationship Id="rId55" Type="http://schemas.openxmlformats.org/officeDocument/2006/relationships/hyperlink" Target="https://podminky.urs.cz/item/CS_URS_2023_02/725821325" TargetMode="External" /><Relationship Id="rId56" Type="http://schemas.openxmlformats.org/officeDocument/2006/relationships/hyperlink" Target="https://podminky.urs.cz/item/CS_URS_2023_02/725822613" TargetMode="External" /><Relationship Id="rId57" Type="http://schemas.openxmlformats.org/officeDocument/2006/relationships/hyperlink" Target="https://podminky.urs.cz/item/CS_URS_2023_02/725841322" TargetMode="External" /><Relationship Id="rId58" Type="http://schemas.openxmlformats.org/officeDocument/2006/relationships/hyperlink" Target="https://podminky.urs.cz/item/CS_URS_2023_02/725860811" TargetMode="External" /><Relationship Id="rId59" Type="http://schemas.openxmlformats.org/officeDocument/2006/relationships/hyperlink" Target="https://podminky.urs.cz/item/CS_URS_2023_02/725869218" TargetMode="External" /><Relationship Id="rId60" Type="http://schemas.openxmlformats.org/officeDocument/2006/relationships/hyperlink" Target="https://podminky.urs.cz/item/CS_URS_2023_02/998725101" TargetMode="External" /><Relationship Id="rId61" Type="http://schemas.openxmlformats.org/officeDocument/2006/relationships/hyperlink" Target="https://podminky.urs.cz/item/CS_URS_2023_02/726121001" TargetMode="External" /><Relationship Id="rId62" Type="http://schemas.openxmlformats.org/officeDocument/2006/relationships/hyperlink" Target="https://podminky.urs.cz/item/CS_URS_2023_02/726191002" TargetMode="External" /><Relationship Id="rId63" Type="http://schemas.openxmlformats.org/officeDocument/2006/relationships/hyperlink" Target="https://podminky.urs.cz/item/CS_URS_2023_02/726191011" TargetMode="External" /><Relationship Id="rId64" Type="http://schemas.openxmlformats.org/officeDocument/2006/relationships/hyperlink" Target="https://podminky.urs.cz/item/CS_URS_2023_02/998726111" TargetMode="External" /><Relationship Id="rId65" Type="http://schemas.openxmlformats.org/officeDocument/2006/relationships/hyperlink" Target="https://podminky.urs.cz/item/CS_URS_2023_02/731244131" TargetMode="External" /><Relationship Id="rId66" Type="http://schemas.openxmlformats.org/officeDocument/2006/relationships/hyperlink" Target="https://podminky.urs.cz/item/CS_URS_2023_02/998731101" TargetMode="External" /><Relationship Id="rId67" Type="http://schemas.openxmlformats.org/officeDocument/2006/relationships/hyperlink" Target="https://podminky.urs.cz/item/CS_URS_2023_02/733222302" TargetMode="External" /><Relationship Id="rId68" Type="http://schemas.openxmlformats.org/officeDocument/2006/relationships/hyperlink" Target="https://podminky.urs.cz/item/CS_URS_2023_02/733222303" TargetMode="External" /><Relationship Id="rId69" Type="http://schemas.openxmlformats.org/officeDocument/2006/relationships/hyperlink" Target="https://podminky.urs.cz/item/CS_URS_2023_02/733222304" TargetMode="External" /><Relationship Id="rId70" Type="http://schemas.openxmlformats.org/officeDocument/2006/relationships/hyperlink" Target="https://podminky.urs.cz/item/CS_URS_2023_02/733811251" TargetMode="External" /><Relationship Id="rId71" Type="http://schemas.openxmlformats.org/officeDocument/2006/relationships/hyperlink" Target="https://podminky.urs.cz/item/CS_URS_2023_02/734211112" TargetMode="External" /><Relationship Id="rId72" Type="http://schemas.openxmlformats.org/officeDocument/2006/relationships/hyperlink" Target="https://podminky.urs.cz/item/CS_URS_2023_02/734221545" TargetMode="External" /><Relationship Id="rId73" Type="http://schemas.openxmlformats.org/officeDocument/2006/relationships/hyperlink" Target="https://podminky.urs.cz/item/CS_URS_2023_02/734221682" TargetMode="External" /><Relationship Id="rId74" Type="http://schemas.openxmlformats.org/officeDocument/2006/relationships/hyperlink" Target="https://podminky.urs.cz/item/CS_URS_2023_02/734261412" TargetMode="External" /><Relationship Id="rId75" Type="http://schemas.openxmlformats.org/officeDocument/2006/relationships/hyperlink" Target="https://podminky.urs.cz/item/CS_URS_2023_02/735131121" TargetMode="External" /><Relationship Id="rId76" Type="http://schemas.openxmlformats.org/officeDocument/2006/relationships/hyperlink" Target="https://podminky.urs.cz/item/CS_URS_2023_02/735131122" TargetMode="External" /><Relationship Id="rId77" Type="http://schemas.openxmlformats.org/officeDocument/2006/relationships/hyperlink" Target="https://podminky.urs.cz/item/CS_URS_2023_02/735131123" TargetMode="External" /><Relationship Id="rId78" Type="http://schemas.openxmlformats.org/officeDocument/2006/relationships/hyperlink" Target="https://podminky.urs.cz/item/CS_URS_2023_02/735131125" TargetMode="External" /><Relationship Id="rId79" Type="http://schemas.openxmlformats.org/officeDocument/2006/relationships/hyperlink" Target="https://podminky.urs.cz/item/CS_URS_2023_02/735131128" TargetMode="External" /><Relationship Id="rId80" Type="http://schemas.openxmlformats.org/officeDocument/2006/relationships/hyperlink" Target="https://podminky.urs.cz/item/CS_URS_2023_02/735164231" TargetMode="External" /><Relationship Id="rId81" Type="http://schemas.openxmlformats.org/officeDocument/2006/relationships/hyperlink" Target="https://podminky.urs.cz/item/CS_URS_2023_02/998735101" TargetMode="External" /><Relationship Id="rId82" Type="http://schemas.openxmlformats.org/officeDocument/2006/relationships/hyperlink" Target="https://podminky.urs.cz/item/CS_URS_2023_02/751111011" TargetMode="External" /><Relationship Id="rId83" Type="http://schemas.openxmlformats.org/officeDocument/2006/relationships/hyperlink" Target="https://podminky.urs.cz/item/CS_URS_2023_02/751111014" TargetMode="External" /><Relationship Id="rId84" Type="http://schemas.openxmlformats.org/officeDocument/2006/relationships/hyperlink" Target="https://podminky.urs.cz/item/CS_URS_2023_02/751111131" TargetMode="External" /><Relationship Id="rId85" Type="http://schemas.openxmlformats.org/officeDocument/2006/relationships/hyperlink" Target="https://podminky.urs.cz/item/CS_URS_2023_02/751511122" TargetMode="External" /><Relationship Id="rId86" Type="http://schemas.openxmlformats.org/officeDocument/2006/relationships/hyperlink" Target="https://podminky.urs.cz/item/CS_URS_2023_02/HZS2221" TargetMode="External" /><Relationship Id="rId87" Type="http://schemas.openxmlformats.org/officeDocument/2006/relationships/hyperlink" Target="https://podminky.urs.cz/item/CS_URS_2023_02/013002000" TargetMode="External" /><Relationship Id="rId8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612135101" TargetMode="External" /><Relationship Id="rId2" Type="http://schemas.openxmlformats.org/officeDocument/2006/relationships/hyperlink" Target="https://podminky.urs.cz/item/CS_URS_2023_02/974031132" TargetMode="External" /><Relationship Id="rId3" Type="http://schemas.openxmlformats.org/officeDocument/2006/relationships/hyperlink" Target="https://podminky.urs.cz/item/CS_URS_2023_02/974031133" TargetMode="External" /><Relationship Id="rId4" Type="http://schemas.openxmlformats.org/officeDocument/2006/relationships/hyperlink" Target="https://podminky.urs.cz/item/CS_URS_2023_02/997013501" TargetMode="External" /><Relationship Id="rId5" Type="http://schemas.openxmlformats.org/officeDocument/2006/relationships/hyperlink" Target="https://podminky.urs.cz/item/CS_URS_2023_02/997013509" TargetMode="External" /><Relationship Id="rId6" Type="http://schemas.openxmlformats.org/officeDocument/2006/relationships/hyperlink" Target="https://podminky.urs.cz/item/CS_URS_2023_02/997013603" TargetMode="External" /><Relationship Id="rId7" Type="http://schemas.openxmlformats.org/officeDocument/2006/relationships/hyperlink" Target="https://podminky.urs.cz/item/CS_URS_2023_02/998011001" TargetMode="External" /><Relationship Id="rId8" Type="http://schemas.openxmlformats.org/officeDocument/2006/relationships/hyperlink" Target="https://podminky.urs.cz/item/CS_URS_2023_02/732493810" TargetMode="External" /><Relationship Id="rId9" Type="http://schemas.openxmlformats.org/officeDocument/2006/relationships/hyperlink" Target="https://podminky.urs.cz/item/CS_URS_2023_02/741112001" TargetMode="External" /><Relationship Id="rId10" Type="http://schemas.openxmlformats.org/officeDocument/2006/relationships/hyperlink" Target="https://podminky.urs.cz/item/CS_URS_2023_02/741112002" TargetMode="External" /><Relationship Id="rId11" Type="http://schemas.openxmlformats.org/officeDocument/2006/relationships/hyperlink" Target="https://podminky.urs.cz/item/CS_URS_2023_02/741112005" TargetMode="External" /><Relationship Id="rId12" Type="http://schemas.openxmlformats.org/officeDocument/2006/relationships/hyperlink" Target="https://podminky.urs.cz/item/CS_URS_2023_02/741122015" TargetMode="External" /><Relationship Id="rId13" Type="http://schemas.openxmlformats.org/officeDocument/2006/relationships/hyperlink" Target="https://podminky.urs.cz/item/CS_URS_2023_02/741122016" TargetMode="External" /><Relationship Id="rId14" Type="http://schemas.openxmlformats.org/officeDocument/2006/relationships/hyperlink" Target="https://podminky.urs.cz/item/CS_URS_2023_02/741122031" TargetMode="External" /><Relationship Id="rId15" Type="http://schemas.openxmlformats.org/officeDocument/2006/relationships/hyperlink" Target="https://podminky.urs.cz/item/CS_URS_2023_02/741125871" TargetMode="External" /><Relationship Id="rId16" Type="http://schemas.openxmlformats.org/officeDocument/2006/relationships/hyperlink" Target="https://podminky.urs.cz/item/CS_URS_2023_02/741125873" TargetMode="External" /><Relationship Id="rId17" Type="http://schemas.openxmlformats.org/officeDocument/2006/relationships/hyperlink" Target="https://podminky.urs.cz/item/CS_URS_2023_02/741210402" TargetMode="External" /><Relationship Id="rId18" Type="http://schemas.openxmlformats.org/officeDocument/2006/relationships/hyperlink" Target="https://podminky.urs.cz/item/CS_URS_2023_02/741211813" TargetMode="External" /><Relationship Id="rId19" Type="http://schemas.openxmlformats.org/officeDocument/2006/relationships/hyperlink" Target="https://podminky.urs.cz/item/CS_URS_2023_02/741310101" TargetMode="External" /><Relationship Id="rId20" Type="http://schemas.openxmlformats.org/officeDocument/2006/relationships/hyperlink" Target="https://podminky.urs.cz/item/CS_URS_2023_02/741311813" TargetMode="External" /><Relationship Id="rId21" Type="http://schemas.openxmlformats.org/officeDocument/2006/relationships/hyperlink" Target="https://podminky.urs.cz/item/CS_URS_2023_02/741313001" TargetMode="External" /><Relationship Id="rId22" Type="http://schemas.openxmlformats.org/officeDocument/2006/relationships/hyperlink" Target="https://podminky.urs.cz/item/CS_URS_2023_02/741313051" TargetMode="External" /><Relationship Id="rId23" Type="http://schemas.openxmlformats.org/officeDocument/2006/relationships/hyperlink" Target="https://podminky.urs.cz/item/CS_URS_2023_02/741315823" TargetMode="External" /><Relationship Id="rId24" Type="http://schemas.openxmlformats.org/officeDocument/2006/relationships/hyperlink" Target="https://podminky.urs.cz/item/CS_URS_2023_02/741315823" TargetMode="External" /><Relationship Id="rId25" Type="http://schemas.openxmlformats.org/officeDocument/2006/relationships/hyperlink" Target="https://podminky.urs.cz/item/CS_URS_2023_02/741320101" TargetMode="External" /><Relationship Id="rId26" Type="http://schemas.openxmlformats.org/officeDocument/2006/relationships/hyperlink" Target="https://podminky.urs.cz/item/CS_URS_2023_02/741320161" TargetMode="External" /><Relationship Id="rId27" Type="http://schemas.openxmlformats.org/officeDocument/2006/relationships/hyperlink" Target="https://podminky.urs.cz/item/CS_URS_2023_02/741321003" TargetMode="External" /><Relationship Id="rId28" Type="http://schemas.openxmlformats.org/officeDocument/2006/relationships/hyperlink" Target="https://podminky.urs.cz/item/CS_URS_2023_02/741321811" TargetMode="External" /><Relationship Id="rId29" Type="http://schemas.openxmlformats.org/officeDocument/2006/relationships/hyperlink" Target="https://podminky.urs.cz/item/CS_URS_2023_02/741371841" TargetMode="External" /><Relationship Id="rId30" Type="http://schemas.openxmlformats.org/officeDocument/2006/relationships/hyperlink" Target="https://podminky.urs.cz/item/CS_URS_2023_02/741371844" TargetMode="External" /><Relationship Id="rId31" Type="http://schemas.openxmlformats.org/officeDocument/2006/relationships/hyperlink" Target="https://podminky.urs.cz/item/CS_URS_2023_02/741372021" TargetMode="External" /><Relationship Id="rId32" Type="http://schemas.openxmlformats.org/officeDocument/2006/relationships/hyperlink" Target="https://podminky.urs.cz/item/CS_URS_2023_02/741372061" TargetMode="External" /><Relationship Id="rId33" Type="http://schemas.openxmlformats.org/officeDocument/2006/relationships/hyperlink" Target="https://podminky.urs.cz/item/CS_URS_2023_02/741375032" TargetMode="External" /><Relationship Id="rId34" Type="http://schemas.openxmlformats.org/officeDocument/2006/relationships/hyperlink" Target="https://podminky.urs.cz/item/CS_URS_2023_02/741410021" TargetMode="External" /><Relationship Id="rId35" Type="http://schemas.openxmlformats.org/officeDocument/2006/relationships/hyperlink" Target="https://podminky.urs.cz/item/CS_URS_2023_02/741410041" TargetMode="External" /><Relationship Id="rId36" Type="http://schemas.openxmlformats.org/officeDocument/2006/relationships/hyperlink" Target="https://podminky.urs.cz/item/CS_URS_2023_02/741420011" TargetMode="External" /><Relationship Id="rId37" Type="http://schemas.openxmlformats.org/officeDocument/2006/relationships/hyperlink" Target="https://podminky.urs.cz/item/CS_URS_2023_02/741420021" TargetMode="External" /><Relationship Id="rId38" Type="http://schemas.openxmlformats.org/officeDocument/2006/relationships/hyperlink" Target="https://podminky.urs.cz/item/CS_URS_2023_02/741420022" TargetMode="External" /><Relationship Id="rId39" Type="http://schemas.openxmlformats.org/officeDocument/2006/relationships/hyperlink" Target="https://podminky.urs.cz/item/CS_URS_2023_02/741420031" TargetMode="External" /><Relationship Id="rId40" Type="http://schemas.openxmlformats.org/officeDocument/2006/relationships/hyperlink" Target="https://podminky.urs.cz/item/CS_URS_2023_02/741420051" TargetMode="External" /><Relationship Id="rId41" Type="http://schemas.openxmlformats.org/officeDocument/2006/relationships/hyperlink" Target="https://podminky.urs.cz/item/CS_URS_2023_02/741420083" TargetMode="External" /><Relationship Id="rId42" Type="http://schemas.openxmlformats.org/officeDocument/2006/relationships/hyperlink" Target="https://podminky.urs.cz/item/CS_URS_2023_02/741420101" TargetMode="External" /><Relationship Id="rId43" Type="http://schemas.openxmlformats.org/officeDocument/2006/relationships/hyperlink" Target="https://podminky.urs.cz/item/CS_URS_2023_02/741421813" TargetMode="External" /><Relationship Id="rId44" Type="http://schemas.openxmlformats.org/officeDocument/2006/relationships/hyperlink" Target="https://podminky.urs.cz/item/CS_URS_2023_02/741421833" TargetMode="External" /><Relationship Id="rId45" Type="http://schemas.openxmlformats.org/officeDocument/2006/relationships/hyperlink" Target="https://podminky.urs.cz/item/CS_URS_2023_02/741421863" TargetMode="External" /><Relationship Id="rId46" Type="http://schemas.openxmlformats.org/officeDocument/2006/relationships/hyperlink" Target="https://podminky.urs.cz/item/CS_URS_2023_02/741421871" TargetMode="External" /><Relationship Id="rId47" Type="http://schemas.openxmlformats.org/officeDocument/2006/relationships/hyperlink" Target="https://podminky.urs.cz/item/CS_URS_2023_02/741430004" TargetMode="External" /><Relationship Id="rId48" Type="http://schemas.openxmlformats.org/officeDocument/2006/relationships/hyperlink" Target="https://podminky.urs.cz/item/CS_URS_2023_02/741440031" TargetMode="External" /><Relationship Id="rId49" Type="http://schemas.openxmlformats.org/officeDocument/2006/relationships/hyperlink" Target="https://podminky.urs.cz/item/CS_URS_2023_02/742210121" TargetMode="External" /><Relationship Id="rId50" Type="http://schemas.openxmlformats.org/officeDocument/2006/relationships/hyperlink" Target="https://podminky.urs.cz/item/CS_URS_2023_02/742230006" TargetMode="External" /><Relationship Id="rId51" Type="http://schemas.openxmlformats.org/officeDocument/2006/relationships/hyperlink" Target="https://podminky.urs.cz/item/CS_URS_2023_02/HZS2231" TargetMode="External" /><Relationship Id="rId52" Type="http://schemas.openxmlformats.org/officeDocument/2006/relationships/hyperlink" Target="https://podminky.urs.cz/item/CS_URS_2023_02/013002000" TargetMode="External" /><Relationship Id="rId5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013002000" TargetMode="External" /><Relationship Id="rId2" Type="http://schemas.openxmlformats.org/officeDocument/2006/relationships/hyperlink" Target="https://podminky.urs.cz/item/CS_URS_2023_02/030001000" TargetMode="External" /><Relationship Id="rId3" Type="http://schemas.openxmlformats.org/officeDocument/2006/relationships/hyperlink" Target="https://podminky.urs.cz/item/CS_URS_2023_02/032103000" TargetMode="External" /><Relationship Id="rId4" Type="http://schemas.openxmlformats.org/officeDocument/2006/relationships/hyperlink" Target="https://podminky.urs.cz/item/CS_URS_2023_02/033103000" TargetMode="External" /><Relationship Id="rId5" Type="http://schemas.openxmlformats.org/officeDocument/2006/relationships/hyperlink" Target="https://podminky.urs.cz/item/CS_URS_2023_02/034103000" TargetMode="External" /><Relationship Id="rId6" Type="http://schemas.openxmlformats.org/officeDocument/2006/relationships/hyperlink" Target="https://podminky.urs.cz/item/CS_URS_2023_02/034203000" TargetMode="External" /><Relationship Id="rId7" Type="http://schemas.openxmlformats.org/officeDocument/2006/relationships/hyperlink" Target="https://podminky.urs.cz/item/CS_URS_2023_02/035103001" TargetMode="External" /><Relationship Id="rId8" Type="http://schemas.openxmlformats.org/officeDocument/2006/relationships/hyperlink" Target="https://podminky.urs.cz/item/CS_URS_2023_02/043154000" TargetMode="External" /><Relationship Id="rId9" Type="http://schemas.openxmlformats.org/officeDocument/2006/relationships/hyperlink" Target="https://podminky.urs.cz/item/CS_URS_2023_02/044003000" TargetMode="External" /><Relationship Id="rId10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621221031" TargetMode="External" /><Relationship Id="rId2" Type="http://schemas.openxmlformats.org/officeDocument/2006/relationships/hyperlink" Target="https://podminky.urs.cz/item/CS_URS_2023_02/621221041" TargetMode="External" /><Relationship Id="rId3" Type="http://schemas.openxmlformats.org/officeDocument/2006/relationships/hyperlink" Target="https://podminky.urs.cz/item/CS_URS_2023_02/622142001" TargetMode="External" /><Relationship Id="rId4" Type="http://schemas.openxmlformats.org/officeDocument/2006/relationships/hyperlink" Target="https://podminky.urs.cz/item/CS_URS_2023_02/622521012" TargetMode="External" /><Relationship Id="rId5" Type="http://schemas.openxmlformats.org/officeDocument/2006/relationships/hyperlink" Target="https://podminky.urs.cz/item/CS_URS_2023_02/629995101" TargetMode="External" /><Relationship Id="rId6" Type="http://schemas.openxmlformats.org/officeDocument/2006/relationships/hyperlink" Target="https://podminky.urs.cz/item/CS_URS_2023_02/941311111" TargetMode="External" /><Relationship Id="rId7" Type="http://schemas.openxmlformats.org/officeDocument/2006/relationships/hyperlink" Target="https://podminky.urs.cz/item/CS_URS_2023_02/941311211" TargetMode="External" /><Relationship Id="rId8" Type="http://schemas.openxmlformats.org/officeDocument/2006/relationships/hyperlink" Target="https://podminky.urs.cz/item/CS_URS_2023_02/941311811" TargetMode="External" /><Relationship Id="rId9" Type="http://schemas.openxmlformats.org/officeDocument/2006/relationships/hyperlink" Target="https://podminky.urs.cz/item/CS_URS_2023_02/968082015" TargetMode="External" /><Relationship Id="rId10" Type="http://schemas.openxmlformats.org/officeDocument/2006/relationships/hyperlink" Target="https://podminky.urs.cz/item/CS_URS_2023_02/968082017" TargetMode="External" /><Relationship Id="rId11" Type="http://schemas.openxmlformats.org/officeDocument/2006/relationships/hyperlink" Target="https://podminky.urs.cz/item/CS_URS_2023_02/968082032" TargetMode="External" /><Relationship Id="rId12" Type="http://schemas.openxmlformats.org/officeDocument/2006/relationships/hyperlink" Target="https://podminky.urs.cz/item/CS_URS_2023_02/997013113" TargetMode="External" /><Relationship Id="rId13" Type="http://schemas.openxmlformats.org/officeDocument/2006/relationships/hyperlink" Target="https://podminky.urs.cz/item/CS_URS_2023_02/997013212" TargetMode="External" /><Relationship Id="rId14" Type="http://schemas.openxmlformats.org/officeDocument/2006/relationships/hyperlink" Target="https://podminky.urs.cz/item/CS_URS_2023_02/997013501" TargetMode="External" /><Relationship Id="rId15" Type="http://schemas.openxmlformats.org/officeDocument/2006/relationships/hyperlink" Target="https://podminky.urs.cz/item/CS_URS_2023_02/997013509" TargetMode="External" /><Relationship Id="rId16" Type="http://schemas.openxmlformats.org/officeDocument/2006/relationships/hyperlink" Target="https://podminky.urs.cz/item/CS_URS_2023_02/997013631" TargetMode="External" /><Relationship Id="rId17" Type="http://schemas.openxmlformats.org/officeDocument/2006/relationships/hyperlink" Target="https://podminky.urs.cz/item/CS_URS_2023_02/998011002" TargetMode="External" /><Relationship Id="rId18" Type="http://schemas.openxmlformats.org/officeDocument/2006/relationships/hyperlink" Target="https://podminky.urs.cz/item/CS_URS_2023_02/713111121" TargetMode="External" /><Relationship Id="rId19" Type="http://schemas.openxmlformats.org/officeDocument/2006/relationships/hyperlink" Target="https://podminky.urs.cz/item/CS_URS_2023_02/713123211" TargetMode="External" /><Relationship Id="rId20" Type="http://schemas.openxmlformats.org/officeDocument/2006/relationships/hyperlink" Target="https://podminky.urs.cz/item/CS_URS_2023_02/713151111" TargetMode="External" /><Relationship Id="rId21" Type="http://schemas.openxmlformats.org/officeDocument/2006/relationships/hyperlink" Target="https://podminky.urs.cz/item/CS_URS_2023_02/713151121" TargetMode="External" /><Relationship Id="rId22" Type="http://schemas.openxmlformats.org/officeDocument/2006/relationships/hyperlink" Target="https://podminky.urs.cz/item/CS_URS_2023_02/998713102" TargetMode="External" /><Relationship Id="rId23" Type="http://schemas.openxmlformats.org/officeDocument/2006/relationships/hyperlink" Target="https://podminky.urs.cz/item/CS_URS_2023_02/764002841" TargetMode="External" /><Relationship Id="rId24" Type="http://schemas.openxmlformats.org/officeDocument/2006/relationships/hyperlink" Target="https://podminky.urs.cz/item/CS_URS_2023_02/764002851" TargetMode="External" /><Relationship Id="rId25" Type="http://schemas.openxmlformats.org/officeDocument/2006/relationships/hyperlink" Target="https://podminky.urs.cz/item/CS_URS_2023_02/764004861" TargetMode="External" /><Relationship Id="rId26" Type="http://schemas.openxmlformats.org/officeDocument/2006/relationships/hyperlink" Target="https://podminky.urs.cz/item/CS_URS_2023_02/764217603" TargetMode="External" /><Relationship Id="rId27" Type="http://schemas.openxmlformats.org/officeDocument/2006/relationships/hyperlink" Target="https://podminky.urs.cz/item/CS_URS_2023_02/998764102" TargetMode="External" /><Relationship Id="rId28" Type="http://schemas.openxmlformats.org/officeDocument/2006/relationships/hyperlink" Target="https://podminky.urs.cz/item/CS_URS_2023_02/766622111" TargetMode="External" /><Relationship Id="rId29" Type="http://schemas.openxmlformats.org/officeDocument/2006/relationships/hyperlink" Target="https://podminky.urs.cz/item/CS_URS_2023_02/766622115" TargetMode="External" /><Relationship Id="rId30" Type="http://schemas.openxmlformats.org/officeDocument/2006/relationships/hyperlink" Target="https://podminky.urs.cz/item/CS_URS_2023_02/766622116" TargetMode="External" /><Relationship Id="rId31" Type="http://schemas.openxmlformats.org/officeDocument/2006/relationships/hyperlink" Target="https://podminky.urs.cz/item/CS_URS_2023_02/766694116" TargetMode="External" /><Relationship Id="rId32" Type="http://schemas.openxmlformats.org/officeDocument/2006/relationships/hyperlink" Target="https://podminky.urs.cz/item/CS_URS_2023_02/766694126" TargetMode="External" /><Relationship Id="rId33" Type="http://schemas.openxmlformats.org/officeDocument/2006/relationships/hyperlink" Target="https://podminky.urs.cz/item/CS_URS_2023_02/998766102" TargetMode="External" /><Relationship Id="rId34" Type="http://schemas.openxmlformats.org/officeDocument/2006/relationships/hyperlink" Target="https://podminky.urs.cz/item/CS_URS_2023_02/767651112" TargetMode="External" /><Relationship Id="rId35" Type="http://schemas.openxmlformats.org/officeDocument/2006/relationships/hyperlink" Target="https://podminky.urs.cz/item/CS_URS_2023_02/767651126" TargetMode="External" /><Relationship Id="rId36" Type="http://schemas.openxmlformats.org/officeDocument/2006/relationships/hyperlink" Target="https://podminky.urs.cz/item/CS_URS_2023_02/998767102" TargetMode="External" /><Relationship Id="rId37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022023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Stavební úpravy, přístavba a nástavba objektu č. 26.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Drnholec nad Lubinou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4. 9. 2023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Město Kopřivnice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31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29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34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ROUND(SUM(AG95:AG99),2)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ROUND(SUM(AS95:AS99),2)</f>
        <v>0</v>
      </c>
      <c r="AT94" s="114">
        <f>ROUND(SUM(AV94:AW94),2)</f>
        <v>0</v>
      </c>
      <c r="AU94" s="115">
        <f>ROUND(SUM(AU95:AU99),5)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ROUND(SUM(AZ95:AZ99),2)</f>
        <v>0</v>
      </c>
      <c r="BA94" s="114">
        <f>ROUND(SUM(BA95:BA99),2)</f>
        <v>0</v>
      </c>
      <c r="BB94" s="114">
        <f>ROUND(SUM(BB95:BB99),2)</f>
        <v>0</v>
      </c>
      <c r="BC94" s="114">
        <f>ROUND(SUM(BC95:BC99),2)</f>
        <v>0</v>
      </c>
      <c r="BD94" s="116">
        <f>ROUND(SUM(BD95:BD99),2)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Stavební část 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'01 - Stavební část '!P138</f>
        <v>0</v>
      </c>
      <c r="AV95" s="128">
        <f>'01 - Stavební část '!J33</f>
        <v>0</v>
      </c>
      <c r="AW95" s="128">
        <f>'01 - Stavební část '!J34</f>
        <v>0</v>
      </c>
      <c r="AX95" s="128">
        <f>'01 - Stavební část '!J35</f>
        <v>0</v>
      </c>
      <c r="AY95" s="128">
        <f>'01 - Stavební část '!J36</f>
        <v>0</v>
      </c>
      <c r="AZ95" s="128">
        <f>'01 - Stavební část '!F33</f>
        <v>0</v>
      </c>
      <c r="BA95" s="128">
        <f>'01 - Stavební část '!F34</f>
        <v>0</v>
      </c>
      <c r="BB95" s="128">
        <f>'01 - Stavební část '!F35</f>
        <v>0</v>
      </c>
      <c r="BC95" s="128">
        <f>'01 - Stavební část '!F36</f>
        <v>0</v>
      </c>
      <c r="BD95" s="130">
        <f>'01 - Stavební část 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16.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'02 - Zdravotechnika'!J30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v>0</v>
      </c>
      <c r="AT96" s="128">
        <f>ROUND(SUM(AV96:AW96),2)</f>
        <v>0</v>
      </c>
      <c r="AU96" s="129">
        <f>'02 - Zdravotechnika'!P137</f>
        <v>0</v>
      </c>
      <c r="AV96" s="128">
        <f>'02 - Zdravotechnika'!J33</f>
        <v>0</v>
      </c>
      <c r="AW96" s="128">
        <f>'02 - Zdravotechnika'!J34</f>
        <v>0</v>
      </c>
      <c r="AX96" s="128">
        <f>'02 - Zdravotechnika'!J35</f>
        <v>0</v>
      </c>
      <c r="AY96" s="128">
        <f>'02 - Zdravotechnika'!J36</f>
        <v>0</v>
      </c>
      <c r="AZ96" s="128">
        <f>'02 - Zdravotechnika'!F33</f>
        <v>0</v>
      </c>
      <c r="BA96" s="128">
        <f>'02 - Zdravotechnika'!F34</f>
        <v>0</v>
      </c>
      <c r="BB96" s="128">
        <f>'02 - Zdravotechnika'!F35</f>
        <v>0</v>
      </c>
      <c r="BC96" s="128">
        <f>'02 - Zdravotechnika'!F36</f>
        <v>0</v>
      </c>
      <c r="BD96" s="130">
        <f>'02 - Zdravotechnika'!F37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7" customFormat="1" ht="16.5" customHeight="1">
      <c r="A97" s="119" t="s">
        <v>80</v>
      </c>
      <c r="B97" s="120"/>
      <c r="C97" s="121"/>
      <c r="D97" s="122" t="s">
        <v>90</v>
      </c>
      <c r="E97" s="122"/>
      <c r="F97" s="122"/>
      <c r="G97" s="122"/>
      <c r="H97" s="122"/>
      <c r="I97" s="123"/>
      <c r="J97" s="122" t="s">
        <v>91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'03 - Elektroinstalace 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83</v>
      </c>
      <c r="AR97" s="126"/>
      <c r="AS97" s="127">
        <v>0</v>
      </c>
      <c r="AT97" s="128">
        <f>ROUND(SUM(AV97:AW97),2)</f>
        <v>0</v>
      </c>
      <c r="AU97" s="129">
        <f>'03 - Elektroinstalace '!P128</f>
        <v>0</v>
      </c>
      <c r="AV97" s="128">
        <f>'03 - Elektroinstalace '!J33</f>
        <v>0</v>
      </c>
      <c r="AW97" s="128">
        <f>'03 - Elektroinstalace '!J34</f>
        <v>0</v>
      </c>
      <c r="AX97" s="128">
        <f>'03 - Elektroinstalace '!J35</f>
        <v>0</v>
      </c>
      <c r="AY97" s="128">
        <f>'03 - Elektroinstalace '!J36</f>
        <v>0</v>
      </c>
      <c r="AZ97" s="128">
        <f>'03 - Elektroinstalace '!F33</f>
        <v>0</v>
      </c>
      <c r="BA97" s="128">
        <f>'03 - Elektroinstalace '!F34</f>
        <v>0</v>
      </c>
      <c r="BB97" s="128">
        <f>'03 - Elektroinstalace '!F35</f>
        <v>0</v>
      </c>
      <c r="BC97" s="128">
        <f>'03 - Elektroinstalace '!F36</f>
        <v>0</v>
      </c>
      <c r="BD97" s="130">
        <f>'03 - Elektroinstalace '!F37</f>
        <v>0</v>
      </c>
      <c r="BE97" s="7"/>
      <c r="BT97" s="131" t="s">
        <v>84</v>
      </c>
      <c r="BV97" s="131" t="s">
        <v>78</v>
      </c>
      <c r="BW97" s="131" t="s">
        <v>92</v>
      </c>
      <c r="BX97" s="131" t="s">
        <v>5</v>
      </c>
      <c r="CL97" s="131" t="s">
        <v>1</v>
      </c>
      <c r="CM97" s="131" t="s">
        <v>86</v>
      </c>
    </row>
    <row r="98" s="7" customFormat="1" ht="16.5" customHeight="1">
      <c r="A98" s="119" t="s">
        <v>80</v>
      </c>
      <c r="B98" s="120"/>
      <c r="C98" s="121"/>
      <c r="D98" s="122" t="s">
        <v>93</v>
      </c>
      <c r="E98" s="122"/>
      <c r="F98" s="122"/>
      <c r="G98" s="122"/>
      <c r="H98" s="122"/>
      <c r="I98" s="123"/>
      <c r="J98" s="122" t="s">
        <v>94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'04 - Vedlejší rozpočtové 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83</v>
      </c>
      <c r="AR98" s="126"/>
      <c r="AS98" s="127">
        <v>0</v>
      </c>
      <c r="AT98" s="128">
        <f>ROUND(SUM(AV98:AW98),2)</f>
        <v>0</v>
      </c>
      <c r="AU98" s="129">
        <f>'04 - Vedlejší rozpočtové ...'!P120</f>
        <v>0</v>
      </c>
      <c r="AV98" s="128">
        <f>'04 - Vedlejší rozpočtové ...'!J33</f>
        <v>0</v>
      </c>
      <c r="AW98" s="128">
        <f>'04 - Vedlejší rozpočtové ...'!J34</f>
        <v>0</v>
      </c>
      <c r="AX98" s="128">
        <f>'04 - Vedlejší rozpočtové ...'!J35</f>
        <v>0</v>
      </c>
      <c r="AY98" s="128">
        <f>'04 - Vedlejší rozpočtové ...'!J36</f>
        <v>0</v>
      </c>
      <c r="AZ98" s="128">
        <f>'04 - Vedlejší rozpočtové ...'!F33</f>
        <v>0</v>
      </c>
      <c r="BA98" s="128">
        <f>'04 - Vedlejší rozpočtové ...'!F34</f>
        <v>0</v>
      </c>
      <c r="BB98" s="128">
        <f>'04 - Vedlejší rozpočtové ...'!F35</f>
        <v>0</v>
      </c>
      <c r="BC98" s="128">
        <f>'04 - Vedlejší rozpočtové ...'!F36</f>
        <v>0</v>
      </c>
      <c r="BD98" s="130">
        <f>'04 - Vedlejší rozpočtové ...'!F37</f>
        <v>0</v>
      </c>
      <c r="BE98" s="7"/>
      <c r="BT98" s="131" t="s">
        <v>84</v>
      </c>
      <c r="BV98" s="131" t="s">
        <v>78</v>
      </c>
      <c r="BW98" s="131" t="s">
        <v>95</v>
      </c>
      <c r="BX98" s="131" t="s">
        <v>5</v>
      </c>
      <c r="CL98" s="131" t="s">
        <v>1</v>
      </c>
      <c r="CM98" s="131" t="s">
        <v>86</v>
      </c>
    </row>
    <row r="99" s="7" customFormat="1" ht="16.5" customHeight="1">
      <c r="A99" s="119" t="s">
        <v>80</v>
      </c>
      <c r="B99" s="120"/>
      <c r="C99" s="121"/>
      <c r="D99" s="122" t="s">
        <v>96</v>
      </c>
      <c r="E99" s="122"/>
      <c r="F99" s="122"/>
      <c r="G99" s="122"/>
      <c r="H99" s="122"/>
      <c r="I99" s="123"/>
      <c r="J99" s="122" t="s">
        <v>97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'05 - Zateplení objektu'!J30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83</v>
      </c>
      <c r="AR99" s="126"/>
      <c r="AS99" s="132">
        <v>0</v>
      </c>
      <c r="AT99" s="133">
        <f>ROUND(SUM(AV99:AW99),2)</f>
        <v>0</v>
      </c>
      <c r="AU99" s="134">
        <f>'05 - Zateplení objektu'!P126</f>
        <v>0</v>
      </c>
      <c r="AV99" s="133">
        <f>'05 - Zateplení objektu'!J33</f>
        <v>0</v>
      </c>
      <c r="AW99" s="133">
        <f>'05 - Zateplení objektu'!J34</f>
        <v>0</v>
      </c>
      <c r="AX99" s="133">
        <f>'05 - Zateplení objektu'!J35</f>
        <v>0</v>
      </c>
      <c r="AY99" s="133">
        <f>'05 - Zateplení objektu'!J36</f>
        <v>0</v>
      </c>
      <c r="AZ99" s="133">
        <f>'05 - Zateplení objektu'!F33</f>
        <v>0</v>
      </c>
      <c r="BA99" s="133">
        <f>'05 - Zateplení objektu'!F34</f>
        <v>0</v>
      </c>
      <c r="BB99" s="133">
        <f>'05 - Zateplení objektu'!F35</f>
        <v>0</v>
      </c>
      <c r="BC99" s="133">
        <f>'05 - Zateplení objektu'!F36</f>
        <v>0</v>
      </c>
      <c r="BD99" s="135">
        <f>'05 - Zateplení objektu'!F37</f>
        <v>0</v>
      </c>
      <c r="BE99" s="7"/>
      <c r="BT99" s="131" t="s">
        <v>84</v>
      </c>
      <c r="BV99" s="131" t="s">
        <v>78</v>
      </c>
      <c r="BW99" s="131" t="s">
        <v>98</v>
      </c>
      <c r="BX99" s="131" t="s">
        <v>5</v>
      </c>
      <c r="CL99" s="131" t="s">
        <v>1</v>
      </c>
      <c r="CM99" s="131" t="s">
        <v>86</v>
      </c>
    </row>
    <row r="100" s="2" customFormat="1" ht="30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</sheetData>
  <sheetProtection sheet="1" formatColumns="0" formatRows="0" objects="1" scenarios="1" spinCount="100000" saltValue="+4zAhoPX3mnBW2wClKts4BpvQN+qzlHusfH6cuhkOqr81BXpHQhIP/m3Fxq044mMaD3h10rWA0ubMLsJ25tO4Q==" hashValue="wCzvrnudqjfsVAh4s6ljGyLyC6R1BnW3kRuy/KfAcAOG7ETVhOBcMK1XrB7jOiVCJC7c4WXVPQO0AkHsfXM2jg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Stavební část '!C2" display="/"/>
    <hyperlink ref="A96" location="'02 - Zdravotechnika'!C2" display="/"/>
    <hyperlink ref="A97" location="'03 - Elektroinstalace '!C2" display="/"/>
    <hyperlink ref="A98" location="'04 - Vedlejší rozpočtové ...'!C2" display="/"/>
    <hyperlink ref="A99" location="'05 - Zateplení objektu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Stavební úpravy, přístavba a nástavba objektu č. 26.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4. 9. 2023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ROUND(J138,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ROUND((SUM(BE138:BE1245)),  2)</f>
        <v>0</v>
      </c>
      <c r="G33" s="38"/>
      <c r="H33" s="38"/>
      <c r="I33" s="155">
        <v>0.20999999999999999</v>
      </c>
      <c r="J33" s="154">
        <f>ROUND(((SUM(BE138:BE1245))*I33),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ROUND((SUM(BF138:BF1245)),  2)</f>
        <v>0</v>
      </c>
      <c r="G34" s="38"/>
      <c r="H34" s="38"/>
      <c r="I34" s="155">
        <v>0.12</v>
      </c>
      <c r="J34" s="154">
        <f>ROUND(((SUM(BF138:BF1245))*I34),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ROUND((SUM(BG138:BG1245)),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ROUND((SUM(BH138:BH1245)),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ROUND((SUM(BI138:BI1245)),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Stavební úpravy, přístavba a nástavba objektu č. 26.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01 - Stavební část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Drnholec nad Lubinou </v>
      </c>
      <c r="G89" s="40"/>
      <c r="H89" s="40"/>
      <c r="I89" s="32" t="s">
        <v>22</v>
      </c>
      <c r="J89" s="79" t="str">
        <f>IF(J12="","",J12)</f>
        <v>4. 9. 2023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Město Kopřivnice </v>
      </c>
      <c r="G91" s="40"/>
      <c r="H91" s="40"/>
      <c r="I91" s="32" t="s">
        <v>31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103</v>
      </c>
      <c r="D94" s="176"/>
      <c r="E94" s="176"/>
      <c r="F94" s="176"/>
      <c r="G94" s="176"/>
      <c r="H94" s="176"/>
      <c r="I94" s="176"/>
      <c r="J94" s="177" t="s">
        <v>104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105</v>
      </c>
      <c r="D96" s="40"/>
      <c r="E96" s="40"/>
      <c r="F96" s="40"/>
      <c r="G96" s="40"/>
      <c r="H96" s="40"/>
      <c r="I96" s="40"/>
      <c r="J96" s="110">
        <f>J138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s="9" customFormat="1" ht="24.96" customHeight="1">
      <c r="A97" s="9"/>
      <c r="B97" s="179"/>
      <c r="C97" s="180"/>
      <c r="D97" s="181" t="s">
        <v>107</v>
      </c>
      <c r="E97" s="182"/>
      <c r="F97" s="182"/>
      <c r="G97" s="182"/>
      <c r="H97" s="182"/>
      <c r="I97" s="182"/>
      <c r="J97" s="183">
        <f>J139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108</v>
      </c>
      <c r="E98" s="188"/>
      <c r="F98" s="188"/>
      <c r="G98" s="188"/>
      <c r="H98" s="188"/>
      <c r="I98" s="188"/>
      <c r="J98" s="189">
        <f>J140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109</v>
      </c>
      <c r="E99" s="188"/>
      <c r="F99" s="188"/>
      <c r="G99" s="188"/>
      <c r="H99" s="188"/>
      <c r="I99" s="188"/>
      <c r="J99" s="189">
        <f>J171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110</v>
      </c>
      <c r="E100" s="188"/>
      <c r="F100" s="188"/>
      <c r="G100" s="188"/>
      <c r="H100" s="188"/>
      <c r="I100" s="188"/>
      <c r="J100" s="189">
        <f>J220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111</v>
      </c>
      <c r="E101" s="188"/>
      <c r="F101" s="188"/>
      <c r="G101" s="188"/>
      <c r="H101" s="188"/>
      <c r="I101" s="188"/>
      <c r="J101" s="189">
        <f>J280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112</v>
      </c>
      <c r="E102" s="188"/>
      <c r="F102" s="188"/>
      <c r="G102" s="188"/>
      <c r="H102" s="188"/>
      <c r="I102" s="188"/>
      <c r="J102" s="189">
        <f>J379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113</v>
      </c>
      <c r="E103" s="188"/>
      <c r="F103" s="188"/>
      <c r="G103" s="188"/>
      <c r="H103" s="188"/>
      <c r="I103" s="188"/>
      <c r="J103" s="189">
        <f>J483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114</v>
      </c>
      <c r="E104" s="188"/>
      <c r="F104" s="188"/>
      <c r="G104" s="188"/>
      <c r="H104" s="188"/>
      <c r="I104" s="188"/>
      <c r="J104" s="189">
        <f>J624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9"/>
      <c r="C105" s="180"/>
      <c r="D105" s="181" t="s">
        <v>115</v>
      </c>
      <c r="E105" s="182"/>
      <c r="F105" s="182"/>
      <c r="G105" s="182"/>
      <c r="H105" s="182"/>
      <c r="I105" s="182"/>
      <c r="J105" s="183">
        <f>J646</f>
        <v>0</v>
      </c>
      <c r="K105" s="180"/>
      <c r="L105" s="18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5"/>
      <c r="C106" s="186"/>
      <c r="D106" s="187" t="s">
        <v>116</v>
      </c>
      <c r="E106" s="188"/>
      <c r="F106" s="188"/>
      <c r="G106" s="188"/>
      <c r="H106" s="188"/>
      <c r="I106" s="188"/>
      <c r="J106" s="189">
        <f>J647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117</v>
      </c>
      <c r="E107" s="188"/>
      <c r="F107" s="188"/>
      <c r="G107" s="188"/>
      <c r="H107" s="188"/>
      <c r="I107" s="188"/>
      <c r="J107" s="189">
        <f>J674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118</v>
      </c>
      <c r="E108" s="188"/>
      <c r="F108" s="188"/>
      <c r="G108" s="188"/>
      <c r="H108" s="188"/>
      <c r="I108" s="188"/>
      <c r="J108" s="189">
        <f>J709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119</v>
      </c>
      <c r="E109" s="188"/>
      <c r="F109" s="188"/>
      <c r="G109" s="188"/>
      <c r="H109" s="188"/>
      <c r="I109" s="188"/>
      <c r="J109" s="189">
        <f>J832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5"/>
      <c r="C110" s="186"/>
      <c r="D110" s="187" t="s">
        <v>120</v>
      </c>
      <c r="E110" s="188"/>
      <c r="F110" s="188"/>
      <c r="G110" s="188"/>
      <c r="H110" s="188"/>
      <c r="I110" s="188"/>
      <c r="J110" s="189">
        <f>J875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5"/>
      <c r="C111" s="186"/>
      <c r="D111" s="187" t="s">
        <v>121</v>
      </c>
      <c r="E111" s="188"/>
      <c r="F111" s="188"/>
      <c r="G111" s="188"/>
      <c r="H111" s="188"/>
      <c r="I111" s="188"/>
      <c r="J111" s="189">
        <f>J989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5"/>
      <c r="C112" s="186"/>
      <c r="D112" s="187" t="s">
        <v>122</v>
      </c>
      <c r="E112" s="188"/>
      <c r="F112" s="188"/>
      <c r="G112" s="188"/>
      <c r="H112" s="188"/>
      <c r="I112" s="188"/>
      <c r="J112" s="189">
        <f>J997</f>
        <v>0</v>
      </c>
      <c r="K112" s="186"/>
      <c r="L112" s="19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5"/>
      <c r="C113" s="186"/>
      <c r="D113" s="187" t="s">
        <v>123</v>
      </c>
      <c r="E113" s="188"/>
      <c r="F113" s="188"/>
      <c r="G113" s="188"/>
      <c r="H113" s="188"/>
      <c r="I113" s="188"/>
      <c r="J113" s="189">
        <f>J1043</f>
        <v>0</v>
      </c>
      <c r="K113" s="186"/>
      <c r="L113" s="19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5"/>
      <c r="C114" s="186"/>
      <c r="D114" s="187" t="s">
        <v>124</v>
      </c>
      <c r="E114" s="188"/>
      <c r="F114" s="188"/>
      <c r="G114" s="188"/>
      <c r="H114" s="188"/>
      <c r="I114" s="188"/>
      <c r="J114" s="189">
        <f>J1059</f>
        <v>0</v>
      </c>
      <c r="K114" s="186"/>
      <c r="L114" s="19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5"/>
      <c r="C115" s="186"/>
      <c r="D115" s="187" t="s">
        <v>125</v>
      </c>
      <c r="E115" s="188"/>
      <c r="F115" s="188"/>
      <c r="G115" s="188"/>
      <c r="H115" s="188"/>
      <c r="I115" s="188"/>
      <c r="J115" s="189">
        <f>J1151</f>
        <v>0</v>
      </c>
      <c r="K115" s="186"/>
      <c r="L115" s="19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5"/>
      <c r="C116" s="186"/>
      <c r="D116" s="187" t="s">
        <v>126</v>
      </c>
      <c r="E116" s="188"/>
      <c r="F116" s="188"/>
      <c r="G116" s="188"/>
      <c r="H116" s="188"/>
      <c r="I116" s="188"/>
      <c r="J116" s="189">
        <f>J1185</f>
        <v>0</v>
      </c>
      <c r="K116" s="186"/>
      <c r="L116" s="19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5"/>
      <c r="C117" s="186"/>
      <c r="D117" s="187" t="s">
        <v>127</v>
      </c>
      <c r="E117" s="188"/>
      <c r="F117" s="188"/>
      <c r="G117" s="188"/>
      <c r="H117" s="188"/>
      <c r="I117" s="188"/>
      <c r="J117" s="189">
        <f>J1206</f>
        <v>0</v>
      </c>
      <c r="K117" s="186"/>
      <c r="L117" s="19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5"/>
      <c r="C118" s="186"/>
      <c r="D118" s="187" t="s">
        <v>128</v>
      </c>
      <c r="E118" s="188"/>
      <c r="F118" s="188"/>
      <c r="G118" s="188"/>
      <c r="H118" s="188"/>
      <c r="I118" s="188"/>
      <c r="J118" s="189">
        <f>J1233</f>
        <v>0</v>
      </c>
      <c r="K118" s="186"/>
      <c r="L118" s="19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2" customFormat="1" ht="21.84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66"/>
      <c r="C120" s="67"/>
      <c r="D120" s="67"/>
      <c r="E120" s="67"/>
      <c r="F120" s="67"/>
      <c r="G120" s="67"/>
      <c r="H120" s="67"/>
      <c r="I120" s="67"/>
      <c r="J120" s="67"/>
      <c r="K120" s="67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4" s="2" customFormat="1" ht="6.96" customHeight="1">
      <c r="A124" s="38"/>
      <c r="B124" s="68"/>
      <c r="C124" s="69"/>
      <c r="D124" s="69"/>
      <c r="E124" s="69"/>
      <c r="F124" s="69"/>
      <c r="G124" s="69"/>
      <c r="H124" s="69"/>
      <c r="I124" s="69"/>
      <c r="J124" s="69"/>
      <c r="K124" s="69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24.96" customHeight="1">
      <c r="A125" s="38"/>
      <c r="B125" s="39"/>
      <c r="C125" s="23" t="s">
        <v>129</v>
      </c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16</v>
      </c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6.5" customHeight="1">
      <c r="A128" s="38"/>
      <c r="B128" s="39"/>
      <c r="C128" s="40"/>
      <c r="D128" s="40"/>
      <c r="E128" s="174" t="str">
        <f>E7</f>
        <v>Stavební úpravy, přístavba a nástavba objektu č. 26.</v>
      </c>
      <c r="F128" s="32"/>
      <c r="G128" s="32"/>
      <c r="H128" s="32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100</v>
      </c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6.5" customHeight="1">
      <c r="A130" s="38"/>
      <c r="B130" s="39"/>
      <c r="C130" s="40"/>
      <c r="D130" s="40"/>
      <c r="E130" s="76" t="str">
        <f>E9</f>
        <v xml:space="preserve">01 - Stavební část </v>
      </c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2" customHeight="1">
      <c r="A132" s="38"/>
      <c r="B132" s="39"/>
      <c r="C132" s="32" t="s">
        <v>20</v>
      </c>
      <c r="D132" s="40"/>
      <c r="E132" s="40"/>
      <c r="F132" s="27" t="str">
        <f>F12</f>
        <v xml:space="preserve">Drnholec nad Lubinou </v>
      </c>
      <c r="G132" s="40"/>
      <c r="H132" s="40"/>
      <c r="I132" s="32" t="s">
        <v>22</v>
      </c>
      <c r="J132" s="79" t="str">
        <f>IF(J12="","",J12)</f>
        <v>4. 9. 2023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6.96" customHeight="1">
      <c r="A133" s="38"/>
      <c r="B133" s="39"/>
      <c r="C133" s="40"/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5.15" customHeight="1">
      <c r="A134" s="38"/>
      <c r="B134" s="39"/>
      <c r="C134" s="32" t="s">
        <v>24</v>
      </c>
      <c r="D134" s="40"/>
      <c r="E134" s="40"/>
      <c r="F134" s="27" t="str">
        <f>E15</f>
        <v xml:space="preserve">Město Kopřivnice </v>
      </c>
      <c r="G134" s="40"/>
      <c r="H134" s="40"/>
      <c r="I134" s="32" t="s">
        <v>31</v>
      </c>
      <c r="J134" s="36" t="str">
        <f>E21</f>
        <v xml:space="preserve"> </v>
      </c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5.15" customHeight="1">
      <c r="A135" s="38"/>
      <c r="B135" s="39"/>
      <c r="C135" s="32" t="s">
        <v>29</v>
      </c>
      <c r="D135" s="40"/>
      <c r="E135" s="40"/>
      <c r="F135" s="27" t="str">
        <f>IF(E18="","",E18)</f>
        <v>Vyplň údaj</v>
      </c>
      <c r="G135" s="40"/>
      <c r="H135" s="40"/>
      <c r="I135" s="32" t="s">
        <v>34</v>
      </c>
      <c r="J135" s="36" t="str">
        <f>E24</f>
        <v xml:space="preserve"> </v>
      </c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0.32" customHeight="1">
      <c r="A136" s="38"/>
      <c r="B136" s="39"/>
      <c r="C136" s="40"/>
      <c r="D136" s="40"/>
      <c r="E136" s="40"/>
      <c r="F136" s="40"/>
      <c r="G136" s="40"/>
      <c r="H136" s="40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11" customFormat="1" ht="29.28" customHeight="1">
      <c r="A137" s="191"/>
      <c r="B137" s="192"/>
      <c r="C137" s="193" t="s">
        <v>130</v>
      </c>
      <c r="D137" s="194" t="s">
        <v>61</v>
      </c>
      <c r="E137" s="194" t="s">
        <v>57</v>
      </c>
      <c r="F137" s="194" t="s">
        <v>58</v>
      </c>
      <c r="G137" s="194" t="s">
        <v>131</v>
      </c>
      <c r="H137" s="194" t="s">
        <v>132</v>
      </c>
      <c r="I137" s="194" t="s">
        <v>133</v>
      </c>
      <c r="J137" s="194" t="s">
        <v>104</v>
      </c>
      <c r="K137" s="195" t="s">
        <v>134</v>
      </c>
      <c r="L137" s="196"/>
      <c r="M137" s="100" t="s">
        <v>1</v>
      </c>
      <c r="N137" s="101" t="s">
        <v>40</v>
      </c>
      <c r="O137" s="101" t="s">
        <v>135</v>
      </c>
      <c r="P137" s="101" t="s">
        <v>136</v>
      </c>
      <c r="Q137" s="101" t="s">
        <v>137</v>
      </c>
      <c r="R137" s="101" t="s">
        <v>138</v>
      </c>
      <c r="S137" s="101" t="s">
        <v>139</v>
      </c>
      <c r="T137" s="102" t="s">
        <v>140</v>
      </c>
      <c r="U137" s="191"/>
      <c r="V137" s="191"/>
      <c r="W137" s="191"/>
      <c r="X137" s="191"/>
      <c r="Y137" s="191"/>
      <c r="Z137" s="191"/>
      <c r="AA137" s="191"/>
      <c r="AB137" s="191"/>
      <c r="AC137" s="191"/>
      <c r="AD137" s="191"/>
      <c r="AE137" s="191"/>
    </row>
    <row r="138" s="2" customFormat="1" ht="22.8" customHeight="1">
      <c r="A138" s="38"/>
      <c r="B138" s="39"/>
      <c r="C138" s="107" t="s">
        <v>141</v>
      </c>
      <c r="D138" s="40"/>
      <c r="E138" s="40"/>
      <c r="F138" s="40"/>
      <c r="G138" s="40"/>
      <c r="H138" s="40"/>
      <c r="I138" s="40"/>
      <c r="J138" s="197">
        <f>BK138</f>
        <v>0</v>
      </c>
      <c r="K138" s="40"/>
      <c r="L138" s="44"/>
      <c r="M138" s="103"/>
      <c r="N138" s="198"/>
      <c r="O138" s="104"/>
      <c r="P138" s="199">
        <f>P139+P646</f>
        <v>0</v>
      </c>
      <c r="Q138" s="104"/>
      <c r="R138" s="199">
        <f>R139+R646</f>
        <v>100.60131928</v>
      </c>
      <c r="S138" s="104"/>
      <c r="T138" s="200">
        <f>T139+T646</f>
        <v>168.53303320000001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75</v>
      </c>
      <c r="AU138" s="17" t="s">
        <v>106</v>
      </c>
      <c r="BK138" s="201">
        <f>BK139+BK646</f>
        <v>0</v>
      </c>
    </row>
    <row r="139" s="12" customFormat="1" ht="25.92" customHeight="1">
      <c r="A139" s="12"/>
      <c r="B139" s="202"/>
      <c r="C139" s="203"/>
      <c r="D139" s="204" t="s">
        <v>75</v>
      </c>
      <c r="E139" s="205" t="s">
        <v>142</v>
      </c>
      <c r="F139" s="205" t="s">
        <v>143</v>
      </c>
      <c r="G139" s="203"/>
      <c r="H139" s="203"/>
      <c r="I139" s="206"/>
      <c r="J139" s="207">
        <f>BK139</f>
        <v>0</v>
      </c>
      <c r="K139" s="203"/>
      <c r="L139" s="208"/>
      <c r="M139" s="209"/>
      <c r="N139" s="210"/>
      <c r="O139" s="210"/>
      <c r="P139" s="211">
        <f>P140+P171+P220+P280+P379+P483+P624</f>
        <v>0</v>
      </c>
      <c r="Q139" s="210"/>
      <c r="R139" s="211">
        <f>R140+R171+R220+R280+R379+R483+R624</f>
        <v>85.229539840000001</v>
      </c>
      <c r="S139" s="210"/>
      <c r="T139" s="212">
        <f>T140+T171+T220+T280+T379+T483+T624</f>
        <v>152.41962800000002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3" t="s">
        <v>84</v>
      </c>
      <c r="AT139" s="214" t="s">
        <v>75</v>
      </c>
      <c r="AU139" s="214" t="s">
        <v>76</v>
      </c>
      <c r="AY139" s="213" t="s">
        <v>144</v>
      </c>
      <c r="BK139" s="215">
        <f>BK140+BK171+BK220+BK280+BK379+BK483+BK624</f>
        <v>0</v>
      </c>
    </row>
    <row r="140" s="12" customFormat="1" ht="22.8" customHeight="1">
      <c r="A140" s="12"/>
      <c r="B140" s="202"/>
      <c r="C140" s="203"/>
      <c r="D140" s="204" t="s">
        <v>75</v>
      </c>
      <c r="E140" s="216" t="s">
        <v>84</v>
      </c>
      <c r="F140" s="216" t="s">
        <v>145</v>
      </c>
      <c r="G140" s="203"/>
      <c r="H140" s="203"/>
      <c r="I140" s="206"/>
      <c r="J140" s="217">
        <f>BK140</f>
        <v>0</v>
      </c>
      <c r="K140" s="203"/>
      <c r="L140" s="208"/>
      <c r="M140" s="209"/>
      <c r="N140" s="210"/>
      <c r="O140" s="210"/>
      <c r="P140" s="211">
        <f>SUM(P141:P170)</f>
        <v>0</v>
      </c>
      <c r="Q140" s="210"/>
      <c r="R140" s="211">
        <f>SUM(R141:R170)</f>
        <v>7.9199999999999999</v>
      </c>
      <c r="S140" s="210"/>
      <c r="T140" s="212">
        <f>SUM(T141:T170)</f>
        <v>7.7039999999999997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3" t="s">
        <v>84</v>
      </c>
      <c r="AT140" s="214" t="s">
        <v>75</v>
      </c>
      <c r="AU140" s="214" t="s">
        <v>84</v>
      </c>
      <c r="AY140" s="213" t="s">
        <v>144</v>
      </c>
      <c r="BK140" s="215">
        <f>SUM(BK141:BK170)</f>
        <v>0</v>
      </c>
    </row>
    <row r="141" s="2" customFormat="1" ht="24.15" customHeight="1">
      <c r="A141" s="38"/>
      <c r="B141" s="39"/>
      <c r="C141" s="218" t="s">
        <v>84</v>
      </c>
      <c r="D141" s="218" t="s">
        <v>146</v>
      </c>
      <c r="E141" s="219" t="s">
        <v>147</v>
      </c>
      <c r="F141" s="220" t="s">
        <v>148</v>
      </c>
      <c r="G141" s="221" t="s">
        <v>149</v>
      </c>
      <c r="H141" s="222">
        <v>32.100000000000001</v>
      </c>
      <c r="I141" s="223"/>
      <c r="J141" s="224">
        <f>ROUND(I141*H141,2)</f>
        <v>0</v>
      </c>
      <c r="K141" s="220" t="s">
        <v>150</v>
      </c>
      <c r="L141" s="44"/>
      <c r="M141" s="225" t="s">
        <v>1</v>
      </c>
      <c r="N141" s="226" t="s">
        <v>41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0.23999999999999999</v>
      </c>
      <c r="T141" s="228">
        <f>S141*H141</f>
        <v>7.7039999999999997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151</v>
      </c>
      <c r="AT141" s="229" t="s">
        <v>146</v>
      </c>
      <c r="AU141" s="229" t="s">
        <v>86</v>
      </c>
      <c r="AY141" s="17" t="s">
        <v>144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84</v>
      </c>
      <c r="BK141" s="230">
        <f>ROUND(I141*H141,2)</f>
        <v>0</v>
      </c>
      <c r="BL141" s="17" t="s">
        <v>151</v>
      </c>
      <c r="BM141" s="229" t="s">
        <v>152</v>
      </c>
    </row>
    <row r="142" s="2" customFormat="1">
      <c r="A142" s="38"/>
      <c r="B142" s="39"/>
      <c r="C142" s="40"/>
      <c r="D142" s="231" t="s">
        <v>153</v>
      </c>
      <c r="E142" s="40"/>
      <c r="F142" s="232" t="s">
        <v>154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153</v>
      </c>
      <c r="AU142" s="17" t="s">
        <v>86</v>
      </c>
    </row>
    <row r="143" s="13" customFormat="1">
      <c r="A143" s="13"/>
      <c r="B143" s="236"/>
      <c r="C143" s="237"/>
      <c r="D143" s="238" t="s">
        <v>155</v>
      </c>
      <c r="E143" s="239" t="s">
        <v>1</v>
      </c>
      <c r="F143" s="240" t="s">
        <v>156</v>
      </c>
      <c r="G143" s="237"/>
      <c r="H143" s="239" t="s">
        <v>1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6" t="s">
        <v>155</v>
      </c>
      <c r="AU143" s="246" t="s">
        <v>86</v>
      </c>
      <c r="AV143" s="13" t="s">
        <v>84</v>
      </c>
      <c r="AW143" s="13" t="s">
        <v>33</v>
      </c>
      <c r="AX143" s="13" t="s">
        <v>76</v>
      </c>
      <c r="AY143" s="246" t="s">
        <v>144</v>
      </c>
    </row>
    <row r="144" s="14" customFormat="1">
      <c r="A144" s="14"/>
      <c r="B144" s="247"/>
      <c r="C144" s="248"/>
      <c r="D144" s="238" t="s">
        <v>155</v>
      </c>
      <c r="E144" s="249" t="s">
        <v>1</v>
      </c>
      <c r="F144" s="250" t="s">
        <v>157</v>
      </c>
      <c r="G144" s="248"/>
      <c r="H144" s="251">
        <v>25.5</v>
      </c>
      <c r="I144" s="252"/>
      <c r="J144" s="248"/>
      <c r="K144" s="248"/>
      <c r="L144" s="253"/>
      <c r="M144" s="254"/>
      <c r="N144" s="255"/>
      <c r="O144" s="255"/>
      <c r="P144" s="255"/>
      <c r="Q144" s="255"/>
      <c r="R144" s="255"/>
      <c r="S144" s="255"/>
      <c r="T144" s="25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7" t="s">
        <v>155</v>
      </c>
      <c r="AU144" s="257" t="s">
        <v>86</v>
      </c>
      <c r="AV144" s="14" t="s">
        <v>86</v>
      </c>
      <c r="AW144" s="14" t="s">
        <v>33</v>
      </c>
      <c r="AX144" s="14" t="s">
        <v>76</v>
      </c>
      <c r="AY144" s="257" t="s">
        <v>144</v>
      </c>
    </row>
    <row r="145" s="13" customFormat="1">
      <c r="A145" s="13"/>
      <c r="B145" s="236"/>
      <c r="C145" s="237"/>
      <c r="D145" s="238" t="s">
        <v>155</v>
      </c>
      <c r="E145" s="239" t="s">
        <v>1</v>
      </c>
      <c r="F145" s="240" t="s">
        <v>158</v>
      </c>
      <c r="G145" s="237"/>
      <c r="H145" s="239" t="s">
        <v>1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6" t="s">
        <v>155</v>
      </c>
      <c r="AU145" s="246" t="s">
        <v>86</v>
      </c>
      <c r="AV145" s="13" t="s">
        <v>84</v>
      </c>
      <c r="AW145" s="13" t="s">
        <v>33</v>
      </c>
      <c r="AX145" s="13" t="s">
        <v>76</v>
      </c>
      <c r="AY145" s="246" t="s">
        <v>144</v>
      </c>
    </row>
    <row r="146" s="14" customFormat="1">
      <c r="A146" s="14"/>
      <c r="B146" s="247"/>
      <c r="C146" s="248"/>
      <c r="D146" s="238" t="s">
        <v>155</v>
      </c>
      <c r="E146" s="249" t="s">
        <v>1</v>
      </c>
      <c r="F146" s="250" t="s">
        <v>159</v>
      </c>
      <c r="G146" s="248"/>
      <c r="H146" s="251">
        <v>6.5999999999999996</v>
      </c>
      <c r="I146" s="252"/>
      <c r="J146" s="248"/>
      <c r="K146" s="248"/>
      <c r="L146" s="253"/>
      <c r="M146" s="254"/>
      <c r="N146" s="255"/>
      <c r="O146" s="255"/>
      <c r="P146" s="255"/>
      <c r="Q146" s="255"/>
      <c r="R146" s="255"/>
      <c r="S146" s="255"/>
      <c r="T146" s="25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7" t="s">
        <v>155</v>
      </c>
      <c r="AU146" s="257" t="s">
        <v>86</v>
      </c>
      <c r="AV146" s="14" t="s">
        <v>86</v>
      </c>
      <c r="AW146" s="14" t="s">
        <v>33</v>
      </c>
      <c r="AX146" s="14" t="s">
        <v>76</v>
      </c>
      <c r="AY146" s="257" t="s">
        <v>144</v>
      </c>
    </row>
    <row r="147" s="15" customFormat="1">
      <c r="A147" s="15"/>
      <c r="B147" s="258"/>
      <c r="C147" s="259"/>
      <c r="D147" s="238" t="s">
        <v>155</v>
      </c>
      <c r="E147" s="260" t="s">
        <v>1</v>
      </c>
      <c r="F147" s="261" t="s">
        <v>160</v>
      </c>
      <c r="G147" s="259"/>
      <c r="H147" s="262">
        <v>32.100000000000001</v>
      </c>
      <c r="I147" s="263"/>
      <c r="J147" s="259"/>
      <c r="K147" s="259"/>
      <c r="L147" s="264"/>
      <c r="M147" s="265"/>
      <c r="N147" s="266"/>
      <c r="O147" s="266"/>
      <c r="P147" s="266"/>
      <c r="Q147" s="266"/>
      <c r="R147" s="266"/>
      <c r="S147" s="266"/>
      <c r="T147" s="267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8" t="s">
        <v>155</v>
      </c>
      <c r="AU147" s="268" t="s">
        <v>86</v>
      </c>
      <c r="AV147" s="15" t="s">
        <v>151</v>
      </c>
      <c r="AW147" s="15" t="s">
        <v>33</v>
      </c>
      <c r="AX147" s="15" t="s">
        <v>84</v>
      </c>
      <c r="AY147" s="268" t="s">
        <v>144</v>
      </c>
    </row>
    <row r="148" s="2" customFormat="1" ht="33" customHeight="1">
      <c r="A148" s="38"/>
      <c r="B148" s="39"/>
      <c r="C148" s="218" t="s">
        <v>86</v>
      </c>
      <c r="D148" s="218" t="s">
        <v>146</v>
      </c>
      <c r="E148" s="219" t="s">
        <v>161</v>
      </c>
      <c r="F148" s="220" t="s">
        <v>162</v>
      </c>
      <c r="G148" s="221" t="s">
        <v>163</v>
      </c>
      <c r="H148" s="222">
        <v>15.504</v>
      </c>
      <c r="I148" s="223"/>
      <c r="J148" s="224">
        <f>ROUND(I148*H148,2)</f>
        <v>0</v>
      </c>
      <c r="K148" s="220" t="s">
        <v>150</v>
      </c>
      <c r="L148" s="44"/>
      <c r="M148" s="225" t="s">
        <v>1</v>
      </c>
      <c r="N148" s="226" t="s">
        <v>41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151</v>
      </c>
      <c r="AT148" s="229" t="s">
        <v>146</v>
      </c>
      <c r="AU148" s="229" t="s">
        <v>86</v>
      </c>
      <c r="AY148" s="17" t="s">
        <v>144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84</v>
      </c>
      <c r="BK148" s="230">
        <f>ROUND(I148*H148,2)</f>
        <v>0</v>
      </c>
      <c r="BL148" s="17" t="s">
        <v>151</v>
      </c>
      <c r="BM148" s="229" t="s">
        <v>164</v>
      </c>
    </row>
    <row r="149" s="2" customFormat="1">
      <c r="A149" s="38"/>
      <c r="B149" s="39"/>
      <c r="C149" s="40"/>
      <c r="D149" s="231" t="s">
        <v>153</v>
      </c>
      <c r="E149" s="40"/>
      <c r="F149" s="232" t="s">
        <v>165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153</v>
      </c>
      <c r="AU149" s="17" t="s">
        <v>86</v>
      </c>
    </row>
    <row r="150" s="13" customFormat="1">
      <c r="A150" s="13"/>
      <c r="B150" s="236"/>
      <c r="C150" s="237"/>
      <c r="D150" s="238" t="s">
        <v>155</v>
      </c>
      <c r="E150" s="239" t="s">
        <v>1</v>
      </c>
      <c r="F150" s="240" t="s">
        <v>166</v>
      </c>
      <c r="G150" s="237"/>
      <c r="H150" s="239" t="s">
        <v>1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6" t="s">
        <v>155</v>
      </c>
      <c r="AU150" s="246" t="s">
        <v>86</v>
      </c>
      <c r="AV150" s="13" t="s">
        <v>84</v>
      </c>
      <c r="AW150" s="13" t="s">
        <v>33</v>
      </c>
      <c r="AX150" s="13" t="s">
        <v>76</v>
      </c>
      <c r="AY150" s="246" t="s">
        <v>144</v>
      </c>
    </row>
    <row r="151" s="14" customFormat="1">
      <c r="A151" s="14"/>
      <c r="B151" s="247"/>
      <c r="C151" s="248"/>
      <c r="D151" s="238" t="s">
        <v>155</v>
      </c>
      <c r="E151" s="249" t="s">
        <v>1</v>
      </c>
      <c r="F151" s="250" t="s">
        <v>167</v>
      </c>
      <c r="G151" s="248"/>
      <c r="H151" s="251">
        <v>0.11600000000000001</v>
      </c>
      <c r="I151" s="252"/>
      <c r="J151" s="248"/>
      <c r="K151" s="248"/>
      <c r="L151" s="253"/>
      <c r="M151" s="254"/>
      <c r="N151" s="255"/>
      <c r="O151" s="255"/>
      <c r="P151" s="255"/>
      <c r="Q151" s="255"/>
      <c r="R151" s="255"/>
      <c r="S151" s="255"/>
      <c r="T151" s="25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7" t="s">
        <v>155</v>
      </c>
      <c r="AU151" s="257" t="s">
        <v>86</v>
      </c>
      <c r="AV151" s="14" t="s">
        <v>86</v>
      </c>
      <c r="AW151" s="14" t="s">
        <v>33</v>
      </c>
      <c r="AX151" s="14" t="s">
        <v>76</v>
      </c>
      <c r="AY151" s="257" t="s">
        <v>144</v>
      </c>
    </row>
    <row r="152" s="13" customFormat="1">
      <c r="A152" s="13"/>
      <c r="B152" s="236"/>
      <c r="C152" s="237"/>
      <c r="D152" s="238" t="s">
        <v>155</v>
      </c>
      <c r="E152" s="239" t="s">
        <v>1</v>
      </c>
      <c r="F152" s="240" t="s">
        <v>168</v>
      </c>
      <c r="G152" s="237"/>
      <c r="H152" s="239" t="s">
        <v>1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6" t="s">
        <v>155</v>
      </c>
      <c r="AU152" s="246" t="s">
        <v>86</v>
      </c>
      <c r="AV152" s="13" t="s">
        <v>84</v>
      </c>
      <c r="AW152" s="13" t="s">
        <v>33</v>
      </c>
      <c r="AX152" s="13" t="s">
        <v>76</v>
      </c>
      <c r="AY152" s="246" t="s">
        <v>144</v>
      </c>
    </row>
    <row r="153" s="14" customFormat="1">
      <c r="A153" s="14"/>
      <c r="B153" s="247"/>
      <c r="C153" s="248"/>
      <c r="D153" s="238" t="s">
        <v>155</v>
      </c>
      <c r="E153" s="249" t="s">
        <v>1</v>
      </c>
      <c r="F153" s="250" t="s">
        <v>169</v>
      </c>
      <c r="G153" s="248"/>
      <c r="H153" s="251">
        <v>0.087999999999999995</v>
      </c>
      <c r="I153" s="252"/>
      <c r="J153" s="248"/>
      <c r="K153" s="248"/>
      <c r="L153" s="253"/>
      <c r="M153" s="254"/>
      <c r="N153" s="255"/>
      <c r="O153" s="255"/>
      <c r="P153" s="255"/>
      <c r="Q153" s="255"/>
      <c r="R153" s="255"/>
      <c r="S153" s="255"/>
      <c r="T153" s="25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7" t="s">
        <v>155</v>
      </c>
      <c r="AU153" s="257" t="s">
        <v>86</v>
      </c>
      <c r="AV153" s="14" t="s">
        <v>86</v>
      </c>
      <c r="AW153" s="14" t="s">
        <v>33</v>
      </c>
      <c r="AX153" s="14" t="s">
        <v>76</v>
      </c>
      <c r="AY153" s="257" t="s">
        <v>144</v>
      </c>
    </row>
    <row r="154" s="13" customFormat="1">
      <c r="A154" s="13"/>
      <c r="B154" s="236"/>
      <c r="C154" s="237"/>
      <c r="D154" s="238" t="s">
        <v>155</v>
      </c>
      <c r="E154" s="239" t="s">
        <v>1</v>
      </c>
      <c r="F154" s="240" t="s">
        <v>170</v>
      </c>
      <c r="G154" s="237"/>
      <c r="H154" s="239" t="s">
        <v>1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6" t="s">
        <v>155</v>
      </c>
      <c r="AU154" s="246" t="s">
        <v>86</v>
      </c>
      <c r="AV154" s="13" t="s">
        <v>84</v>
      </c>
      <c r="AW154" s="13" t="s">
        <v>33</v>
      </c>
      <c r="AX154" s="13" t="s">
        <v>76</v>
      </c>
      <c r="AY154" s="246" t="s">
        <v>144</v>
      </c>
    </row>
    <row r="155" s="14" customFormat="1">
      <c r="A155" s="14"/>
      <c r="B155" s="247"/>
      <c r="C155" s="248"/>
      <c r="D155" s="238" t="s">
        <v>155</v>
      </c>
      <c r="E155" s="249" t="s">
        <v>1</v>
      </c>
      <c r="F155" s="250" t="s">
        <v>171</v>
      </c>
      <c r="G155" s="248"/>
      <c r="H155" s="251">
        <v>3.4199999999999999</v>
      </c>
      <c r="I155" s="252"/>
      <c r="J155" s="248"/>
      <c r="K155" s="248"/>
      <c r="L155" s="253"/>
      <c r="M155" s="254"/>
      <c r="N155" s="255"/>
      <c r="O155" s="255"/>
      <c r="P155" s="255"/>
      <c r="Q155" s="255"/>
      <c r="R155" s="255"/>
      <c r="S155" s="255"/>
      <c r="T155" s="25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7" t="s">
        <v>155</v>
      </c>
      <c r="AU155" s="257" t="s">
        <v>86</v>
      </c>
      <c r="AV155" s="14" t="s">
        <v>86</v>
      </c>
      <c r="AW155" s="14" t="s">
        <v>33</v>
      </c>
      <c r="AX155" s="14" t="s">
        <v>76</v>
      </c>
      <c r="AY155" s="257" t="s">
        <v>144</v>
      </c>
    </row>
    <row r="156" s="13" customFormat="1">
      <c r="A156" s="13"/>
      <c r="B156" s="236"/>
      <c r="C156" s="237"/>
      <c r="D156" s="238" t="s">
        <v>155</v>
      </c>
      <c r="E156" s="239" t="s">
        <v>1</v>
      </c>
      <c r="F156" s="240" t="s">
        <v>172</v>
      </c>
      <c r="G156" s="237"/>
      <c r="H156" s="239" t="s">
        <v>1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6" t="s">
        <v>155</v>
      </c>
      <c r="AU156" s="246" t="s">
        <v>86</v>
      </c>
      <c r="AV156" s="13" t="s">
        <v>84</v>
      </c>
      <c r="AW156" s="13" t="s">
        <v>33</v>
      </c>
      <c r="AX156" s="13" t="s">
        <v>76</v>
      </c>
      <c r="AY156" s="246" t="s">
        <v>144</v>
      </c>
    </row>
    <row r="157" s="14" customFormat="1">
      <c r="A157" s="14"/>
      <c r="B157" s="247"/>
      <c r="C157" s="248"/>
      <c r="D157" s="238" t="s">
        <v>155</v>
      </c>
      <c r="E157" s="249" t="s">
        <v>1</v>
      </c>
      <c r="F157" s="250" t="s">
        <v>173</v>
      </c>
      <c r="G157" s="248"/>
      <c r="H157" s="251">
        <v>11.880000000000001</v>
      </c>
      <c r="I157" s="252"/>
      <c r="J157" s="248"/>
      <c r="K157" s="248"/>
      <c r="L157" s="253"/>
      <c r="M157" s="254"/>
      <c r="N157" s="255"/>
      <c r="O157" s="255"/>
      <c r="P157" s="255"/>
      <c r="Q157" s="255"/>
      <c r="R157" s="255"/>
      <c r="S157" s="255"/>
      <c r="T157" s="25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7" t="s">
        <v>155</v>
      </c>
      <c r="AU157" s="257" t="s">
        <v>86</v>
      </c>
      <c r="AV157" s="14" t="s">
        <v>86</v>
      </c>
      <c r="AW157" s="14" t="s">
        <v>33</v>
      </c>
      <c r="AX157" s="14" t="s">
        <v>76</v>
      </c>
      <c r="AY157" s="257" t="s">
        <v>144</v>
      </c>
    </row>
    <row r="158" s="15" customFormat="1">
      <c r="A158" s="15"/>
      <c r="B158" s="258"/>
      <c r="C158" s="259"/>
      <c r="D158" s="238" t="s">
        <v>155</v>
      </c>
      <c r="E158" s="260" t="s">
        <v>1</v>
      </c>
      <c r="F158" s="261" t="s">
        <v>160</v>
      </c>
      <c r="G158" s="259"/>
      <c r="H158" s="262">
        <v>15.504000000000001</v>
      </c>
      <c r="I158" s="263"/>
      <c r="J158" s="259"/>
      <c r="K158" s="259"/>
      <c r="L158" s="264"/>
      <c r="M158" s="265"/>
      <c r="N158" s="266"/>
      <c r="O158" s="266"/>
      <c r="P158" s="266"/>
      <c r="Q158" s="266"/>
      <c r="R158" s="266"/>
      <c r="S158" s="266"/>
      <c r="T158" s="267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8" t="s">
        <v>155</v>
      </c>
      <c r="AU158" s="268" t="s">
        <v>86</v>
      </c>
      <c r="AV158" s="15" t="s">
        <v>151</v>
      </c>
      <c r="AW158" s="15" t="s">
        <v>33</v>
      </c>
      <c r="AX158" s="15" t="s">
        <v>84</v>
      </c>
      <c r="AY158" s="268" t="s">
        <v>144</v>
      </c>
    </row>
    <row r="159" s="2" customFormat="1" ht="33" customHeight="1">
      <c r="A159" s="38"/>
      <c r="B159" s="39"/>
      <c r="C159" s="218" t="s">
        <v>174</v>
      </c>
      <c r="D159" s="218" t="s">
        <v>146</v>
      </c>
      <c r="E159" s="219" t="s">
        <v>175</v>
      </c>
      <c r="F159" s="220" t="s">
        <v>176</v>
      </c>
      <c r="G159" s="221" t="s">
        <v>163</v>
      </c>
      <c r="H159" s="222">
        <v>4.6139999999999999</v>
      </c>
      <c r="I159" s="223"/>
      <c r="J159" s="224">
        <f>ROUND(I159*H159,2)</f>
        <v>0</v>
      </c>
      <c r="K159" s="220" t="s">
        <v>150</v>
      </c>
      <c r="L159" s="44"/>
      <c r="M159" s="225" t="s">
        <v>1</v>
      </c>
      <c r="N159" s="226" t="s">
        <v>41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151</v>
      </c>
      <c r="AT159" s="229" t="s">
        <v>146</v>
      </c>
      <c r="AU159" s="229" t="s">
        <v>86</v>
      </c>
      <c r="AY159" s="17" t="s">
        <v>144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84</v>
      </c>
      <c r="BK159" s="230">
        <f>ROUND(I159*H159,2)</f>
        <v>0</v>
      </c>
      <c r="BL159" s="17" t="s">
        <v>151</v>
      </c>
      <c r="BM159" s="229" t="s">
        <v>177</v>
      </c>
    </row>
    <row r="160" s="2" customFormat="1">
      <c r="A160" s="38"/>
      <c r="B160" s="39"/>
      <c r="C160" s="40"/>
      <c r="D160" s="231" t="s">
        <v>153</v>
      </c>
      <c r="E160" s="40"/>
      <c r="F160" s="232" t="s">
        <v>178</v>
      </c>
      <c r="G160" s="40"/>
      <c r="H160" s="40"/>
      <c r="I160" s="233"/>
      <c r="J160" s="40"/>
      <c r="K160" s="40"/>
      <c r="L160" s="44"/>
      <c r="M160" s="234"/>
      <c r="N160" s="235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153</v>
      </c>
      <c r="AU160" s="17" t="s">
        <v>86</v>
      </c>
    </row>
    <row r="161" s="13" customFormat="1">
      <c r="A161" s="13"/>
      <c r="B161" s="236"/>
      <c r="C161" s="237"/>
      <c r="D161" s="238" t="s">
        <v>155</v>
      </c>
      <c r="E161" s="239" t="s">
        <v>1</v>
      </c>
      <c r="F161" s="240" t="s">
        <v>179</v>
      </c>
      <c r="G161" s="237"/>
      <c r="H161" s="239" t="s">
        <v>1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6" t="s">
        <v>155</v>
      </c>
      <c r="AU161" s="246" t="s">
        <v>86</v>
      </c>
      <c r="AV161" s="13" t="s">
        <v>84</v>
      </c>
      <c r="AW161" s="13" t="s">
        <v>33</v>
      </c>
      <c r="AX161" s="13" t="s">
        <v>76</v>
      </c>
      <c r="AY161" s="246" t="s">
        <v>144</v>
      </c>
    </row>
    <row r="162" s="14" customFormat="1">
      <c r="A162" s="14"/>
      <c r="B162" s="247"/>
      <c r="C162" s="248"/>
      <c r="D162" s="238" t="s">
        <v>155</v>
      </c>
      <c r="E162" s="249" t="s">
        <v>1</v>
      </c>
      <c r="F162" s="250" t="s">
        <v>180</v>
      </c>
      <c r="G162" s="248"/>
      <c r="H162" s="251">
        <v>4.6139999999999999</v>
      </c>
      <c r="I162" s="252"/>
      <c r="J162" s="248"/>
      <c r="K162" s="248"/>
      <c r="L162" s="253"/>
      <c r="M162" s="254"/>
      <c r="N162" s="255"/>
      <c r="O162" s="255"/>
      <c r="P162" s="255"/>
      <c r="Q162" s="255"/>
      <c r="R162" s="255"/>
      <c r="S162" s="255"/>
      <c r="T162" s="25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7" t="s">
        <v>155</v>
      </c>
      <c r="AU162" s="257" t="s">
        <v>86</v>
      </c>
      <c r="AV162" s="14" t="s">
        <v>86</v>
      </c>
      <c r="AW162" s="14" t="s">
        <v>33</v>
      </c>
      <c r="AX162" s="14" t="s">
        <v>84</v>
      </c>
      <c r="AY162" s="257" t="s">
        <v>144</v>
      </c>
    </row>
    <row r="163" s="2" customFormat="1" ht="24.15" customHeight="1">
      <c r="A163" s="38"/>
      <c r="B163" s="39"/>
      <c r="C163" s="218" t="s">
        <v>151</v>
      </c>
      <c r="D163" s="218" t="s">
        <v>146</v>
      </c>
      <c r="E163" s="219" t="s">
        <v>181</v>
      </c>
      <c r="F163" s="220" t="s">
        <v>182</v>
      </c>
      <c r="G163" s="221" t="s">
        <v>163</v>
      </c>
      <c r="H163" s="222">
        <v>5.9400000000000004</v>
      </c>
      <c r="I163" s="223"/>
      <c r="J163" s="224">
        <f>ROUND(I163*H163,2)</f>
        <v>0</v>
      </c>
      <c r="K163" s="220" t="s">
        <v>150</v>
      </c>
      <c r="L163" s="44"/>
      <c r="M163" s="225" t="s">
        <v>1</v>
      </c>
      <c r="N163" s="226" t="s">
        <v>41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151</v>
      </c>
      <c r="AT163" s="229" t="s">
        <v>146</v>
      </c>
      <c r="AU163" s="229" t="s">
        <v>86</v>
      </c>
      <c r="AY163" s="17" t="s">
        <v>144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84</v>
      </c>
      <c r="BK163" s="230">
        <f>ROUND(I163*H163,2)</f>
        <v>0</v>
      </c>
      <c r="BL163" s="17" t="s">
        <v>151</v>
      </c>
      <c r="BM163" s="229" t="s">
        <v>183</v>
      </c>
    </row>
    <row r="164" s="2" customFormat="1">
      <c r="A164" s="38"/>
      <c r="B164" s="39"/>
      <c r="C164" s="40"/>
      <c r="D164" s="231" t="s">
        <v>153</v>
      </c>
      <c r="E164" s="40"/>
      <c r="F164" s="232" t="s">
        <v>184</v>
      </c>
      <c r="G164" s="40"/>
      <c r="H164" s="40"/>
      <c r="I164" s="233"/>
      <c r="J164" s="40"/>
      <c r="K164" s="40"/>
      <c r="L164" s="44"/>
      <c r="M164" s="234"/>
      <c r="N164" s="235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153</v>
      </c>
      <c r="AU164" s="17" t="s">
        <v>86</v>
      </c>
    </row>
    <row r="165" s="14" customFormat="1">
      <c r="A165" s="14"/>
      <c r="B165" s="247"/>
      <c r="C165" s="248"/>
      <c r="D165" s="238" t="s">
        <v>155</v>
      </c>
      <c r="E165" s="249" t="s">
        <v>1</v>
      </c>
      <c r="F165" s="250" t="s">
        <v>185</v>
      </c>
      <c r="G165" s="248"/>
      <c r="H165" s="251">
        <v>5.9400000000000004</v>
      </c>
      <c r="I165" s="252"/>
      <c r="J165" s="248"/>
      <c r="K165" s="248"/>
      <c r="L165" s="253"/>
      <c r="M165" s="254"/>
      <c r="N165" s="255"/>
      <c r="O165" s="255"/>
      <c r="P165" s="255"/>
      <c r="Q165" s="255"/>
      <c r="R165" s="255"/>
      <c r="S165" s="255"/>
      <c r="T165" s="25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7" t="s">
        <v>155</v>
      </c>
      <c r="AU165" s="257" t="s">
        <v>86</v>
      </c>
      <c r="AV165" s="14" t="s">
        <v>86</v>
      </c>
      <c r="AW165" s="14" t="s">
        <v>33</v>
      </c>
      <c r="AX165" s="14" t="s">
        <v>84</v>
      </c>
      <c r="AY165" s="257" t="s">
        <v>144</v>
      </c>
    </row>
    <row r="166" s="2" customFormat="1" ht="24.15" customHeight="1">
      <c r="A166" s="38"/>
      <c r="B166" s="39"/>
      <c r="C166" s="218" t="s">
        <v>186</v>
      </c>
      <c r="D166" s="218" t="s">
        <v>146</v>
      </c>
      <c r="E166" s="219" t="s">
        <v>187</v>
      </c>
      <c r="F166" s="220" t="s">
        <v>188</v>
      </c>
      <c r="G166" s="221" t="s">
        <v>163</v>
      </c>
      <c r="H166" s="222">
        <v>3.96</v>
      </c>
      <c r="I166" s="223"/>
      <c r="J166" s="224">
        <f>ROUND(I166*H166,2)</f>
        <v>0</v>
      </c>
      <c r="K166" s="220" t="s">
        <v>150</v>
      </c>
      <c r="L166" s="44"/>
      <c r="M166" s="225" t="s">
        <v>1</v>
      </c>
      <c r="N166" s="226" t="s">
        <v>41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151</v>
      </c>
      <c r="AT166" s="229" t="s">
        <v>146</v>
      </c>
      <c r="AU166" s="229" t="s">
        <v>86</v>
      </c>
      <c r="AY166" s="17" t="s">
        <v>144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84</v>
      </c>
      <c r="BK166" s="230">
        <f>ROUND(I166*H166,2)</f>
        <v>0</v>
      </c>
      <c r="BL166" s="17" t="s">
        <v>151</v>
      </c>
      <c r="BM166" s="229" t="s">
        <v>189</v>
      </c>
    </row>
    <row r="167" s="2" customFormat="1">
      <c r="A167" s="38"/>
      <c r="B167" s="39"/>
      <c r="C167" s="40"/>
      <c r="D167" s="231" t="s">
        <v>153</v>
      </c>
      <c r="E167" s="40"/>
      <c r="F167" s="232" t="s">
        <v>190</v>
      </c>
      <c r="G167" s="40"/>
      <c r="H167" s="40"/>
      <c r="I167" s="233"/>
      <c r="J167" s="40"/>
      <c r="K167" s="40"/>
      <c r="L167" s="44"/>
      <c r="M167" s="234"/>
      <c r="N167" s="235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153</v>
      </c>
      <c r="AU167" s="17" t="s">
        <v>86</v>
      </c>
    </row>
    <row r="168" s="14" customFormat="1">
      <c r="A168" s="14"/>
      <c r="B168" s="247"/>
      <c r="C168" s="248"/>
      <c r="D168" s="238" t="s">
        <v>155</v>
      </c>
      <c r="E168" s="249" t="s">
        <v>1</v>
      </c>
      <c r="F168" s="250" t="s">
        <v>191</v>
      </c>
      <c r="G168" s="248"/>
      <c r="H168" s="251">
        <v>3.96</v>
      </c>
      <c r="I168" s="252"/>
      <c r="J168" s="248"/>
      <c r="K168" s="248"/>
      <c r="L168" s="253"/>
      <c r="M168" s="254"/>
      <c r="N168" s="255"/>
      <c r="O168" s="255"/>
      <c r="P168" s="255"/>
      <c r="Q168" s="255"/>
      <c r="R168" s="255"/>
      <c r="S168" s="255"/>
      <c r="T168" s="25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7" t="s">
        <v>155</v>
      </c>
      <c r="AU168" s="257" t="s">
        <v>86</v>
      </c>
      <c r="AV168" s="14" t="s">
        <v>86</v>
      </c>
      <c r="AW168" s="14" t="s">
        <v>33</v>
      </c>
      <c r="AX168" s="14" t="s">
        <v>84</v>
      </c>
      <c r="AY168" s="257" t="s">
        <v>144</v>
      </c>
    </row>
    <row r="169" s="2" customFormat="1" ht="16.5" customHeight="1">
      <c r="A169" s="38"/>
      <c r="B169" s="39"/>
      <c r="C169" s="269" t="s">
        <v>192</v>
      </c>
      <c r="D169" s="269" t="s">
        <v>193</v>
      </c>
      <c r="E169" s="270" t="s">
        <v>194</v>
      </c>
      <c r="F169" s="271" t="s">
        <v>195</v>
      </c>
      <c r="G169" s="272" t="s">
        <v>196</v>
      </c>
      <c r="H169" s="273">
        <v>7.9199999999999999</v>
      </c>
      <c r="I169" s="274"/>
      <c r="J169" s="275">
        <f>ROUND(I169*H169,2)</f>
        <v>0</v>
      </c>
      <c r="K169" s="271" t="s">
        <v>150</v>
      </c>
      <c r="L169" s="276"/>
      <c r="M169" s="277" t="s">
        <v>1</v>
      </c>
      <c r="N169" s="278" t="s">
        <v>41</v>
      </c>
      <c r="O169" s="91"/>
      <c r="P169" s="227">
        <f>O169*H169</f>
        <v>0</v>
      </c>
      <c r="Q169" s="227">
        <v>1</v>
      </c>
      <c r="R169" s="227">
        <f>Q169*H169</f>
        <v>7.9199999999999999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197</v>
      </c>
      <c r="AT169" s="229" t="s">
        <v>193</v>
      </c>
      <c r="AU169" s="229" t="s">
        <v>86</v>
      </c>
      <c r="AY169" s="17" t="s">
        <v>144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84</v>
      </c>
      <c r="BK169" s="230">
        <f>ROUND(I169*H169,2)</f>
        <v>0</v>
      </c>
      <c r="BL169" s="17" t="s">
        <v>151</v>
      </c>
      <c r="BM169" s="229" t="s">
        <v>198</v>
      </c>
    </row>
    <row r="170" s="14" customFormat="1">
      <c r="A170" s="14"/>
      <c r="B170" s="247"/>
      <c r="C170" s="248"/>
      <c r="D170" s="238" t="s">
        <v>155</v>
      </c>
      <c r="E170" s="248"/>
      <c r="F170" s="250" t="s">
        <v>199</v>
      </c>
      <c r="G170" s="248"/>
      <c r="H170" s="251">
        <v>7.9199999999999999</v>
      </c>
      <c r="I170" s="252"/>
      <c r="J170" s="248"/>
      <c r="K170" s="248"/>
      <c r="L170" s="253"/>
      <c r="M170" s="254"/>
      <c r="N170" s="255"/>
      <c r="O170" s="255"/>
      <c r="P170" s="255"/>
      <c r="Q170" s="255"/>
      <c r="R170" s="255"/>
      <c r="S170" s="255"/>
      <c r="T170" s="25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7" t="s">
        <v>155</v>
      </c>
      <c r="AU170" s="257" t="s">
        <v>86</v>
      </c>
      <c r="AV170" s="14" t="s">
        <v>86</v>
      </c>
      <c r="AW170" s="14" t="s">
        <v>4</v>
      </c>
      <c r="AX170" s="14" t="s">
        <v>84</v>
      </c>
      <c r="AY170" s="257" t="s">
        <v>144</v>
      </c>
    </row>
    <row r="171" s="12" customFormat="1" ht="22.8" customHeight="1">
      <c r="A171" s="12"/>
      <c r="B171" s="202"/>
      <c r="C171" s="203"/>
      <c r="D171" s="204" t="s">
        <v>75</v>
      </c>
      <c r="E171" s="216" t="s">
        <v>86</v>
      </c>
      <c r="F171" s="216" t="s">
        <v>200</v>
      </c>
      <c r="G171" s="203"/>
      <c r="H171" s="203"/>
      <c r="I171" s="206"/>
      <c r="J171" s="217">
        <f>BK171</f>
        <v>0</v>
      </c>
      <c r="K171" s="203"/>
      <c r="L171" s="208"/>
      <c r="M171" s="209"/>
      <c r="N171" s="210"/>
      <c r="O171" s="210"/>
      <c r="P171" s="211">
        <f>SUM(P172:P219)</f>
        <v>0</v>
      </c>
      <c r="Q171" s="210"/>
      <c r="R171" s="211">
        <f>SUM(R172:R219)</f>
        <v>22.415442949999996</v>
      </c>
      <c r="S171" s="210"/>
      <c r="T171" s="212">
        <f>SUM(T172:T219)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3" t="s">
        <v>84</v>
      </c>
      <c r="AT171" s="214" t="s">
        <v>75</v>
      </c>
      <c r="AU171" s="214" t="s">
        <v>84</v>
      </c>
      <c r="AY171" s="213" t="s">
        <v>144</v>
      </c>
      <c r="BK171" s="215">
        <f>SUM(BK172:BK219)</f>
        <v>0</v>
      </c>
    </row>
    <row r="172" s="2" customFormat="1" ht="24.15" customHeight="1">
      <c r="A172" s="38"/>
      <c r="B172" s="39"/>
      <c r="C172" s="218" t="s">
        <v>201</v>
      </c>
      <c r="D172" s="218" t="s">
        <v>146</v>
      </c>
      <c r="E172" s="219" t="s">
        <v>202</v>
      </c>
      <c r="F172" s="220" t="s">
        <v>203</v>
      </c>
      <c r="G172" s="221" t="s">
        <v>204</v>
      </c>
      <c r="H172" s="222">
        <v>33</v>
      </c>
      <c r="I172" s="223"/>
      <c r="J172" s="224">
        <f>ROUND(I172*H172,2)</f>
        <v>0</v>
      </c>
      <c r="K172" s="220" t="s">
        <v>150</v>
      </c>
      <c r="L172" s="44"/>
      <c r="M172" s="225" t="s">
        <v>1</v>
      </c>
      <c r="N172" s="226" t="s">
        <v>41</v>
      </c>
      <c r="O172" s="91"/>
      <c r="P172" s="227">
        <f>O172*H172</f>
        <v>0</v>
      </c>
      <c r="Q172" s="227">
        <v>0.00048999999999999998</v>
      </c>
      <c r="R172" s="227">
        <f>Q172*H172</f>
        <v>0.01617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151</v>
      </c>
      <c r="AT172" s="229" t="s">
        <v>146</v>
      </c>
      <c r="AU172" s="229" t="s">
        <v>86</v>
      </c>
      <c r="AY172" s="17" t="s">
        <v>144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84</v>
      </c>
      <c r="BK172" s="230">
        <f>ROUND(I172*H172,2)</f>
        <v>0</v>
      </c>
      <c r="BL172" s="17" t="s">
        <v>151</v>
      </c>
      <c r="BM172" s="229" t="s">
        <v>205</v>
      </c>
    </row>
    <row r="173" s="2" customFormat="1">
      <c r="A173" s="38"/>
      <c r="B173" s="39"/>
      <c r="C173" s="40"/>
      <c r="D173" s="231" t="s">
        <v>153</v>
      </c>
      <c r="E173" s="40"/>
      <c r="F173" s="232" t="s">
        <v>206</v>
      </c>
      <c r="G173" s="40"/>
      <c r="H173" s="40"/>
      <c r="I173" s="233"/>
      <c r="J173" s="40"/>
      <c r="K173" s="40"/>
      <c r="L173" s="44"/>
      <c r="M173" s="234"/>
      <c r="N173" s="235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153</v>
      </c>
      <c r="AU173" s="17" t="s">
        <v>86</v>
      </c>
    </row>
    <row r="174" s="2" customFormat="1" ht="24.15" customHeight="1">
      <c r="A174" s="38"/>
      <c r="B174" s="39"/>
      <c r="C174" s="218" t="s">
        <v>197</v>
      </c>
      <c r="D174" s="218" t="s">
        <v>146</v>
      </c>
      <c r="E174" s="219" t="s">
        <v>207</v>
      </c>
      <c r="F174" s="220" t="s">
        <v>208</v>
      </c>
      <c r="G174" s="221" t="s">
        <v>163</v>
      </c>
      <c r="H174" s="222">
        <v>1.7</v>
      </c>
      <c r="I174" s="223"/>
      <c r="J174" s="224">
        <f>ROUND(I174*H174,2)</f>
        <v>0</v>
      </c>
      <c r="K174" s="220" t="s">
        <v>150</v>
      </c>
      <c r="L174" s="44"/>
      <c r="M174" s="225" t="s">
        <v>1</v>
      </c>
      <c r="N174" s="226" t="s">
        <v>41</v>
      </c>
      <c r="O174" s="91"/>
      <c r="P174" s="227">
        <f>O174*H174</f>
        <v>0</v>
      </c>
      <c r="Q174" s="227">
        <v>2.1600000000000001</v>
      </c>
      <c r="R174" s="227">
        <f>Q174*H174</f>
        <v>3.6720000000000002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151</v>
      </c>
      <c r="AT174" s="229" t="s">
        <v>146</v>
      </c>
      <c r="AU174" s="229" t="s">
        <v>86</v>
      </c>
      <c r="AY174" s="17" t="s">
        <v>144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84</v>
      </c>
      <c r="BK174" s="230">
        <f>ROUND(I174*H174,2)</f>
        <v>0</v>
      </c>
      <c r="BL174" s="17" t="s">
        <v>151</v>
      </c>
      <c r="BM174" s="229" t="s">
        <v>209</v>
      </c>
    </row>
    <row r="175" s="2" customFormat="1">
      <c r="A175" s="38"/>
      <c r="B175" s="39"/>
      <c r="C175" s="40"/>
      <c r="D175" s="231" t="s">
        <v>153</v>
      </c>
      <c r="E175" s="40"/>
      <c r="F175" s="232" t="s">
        <v>210</v>
      </c>
      <c r="G175" s="40"/>
      <c r="H175" s="40"/>
      <c r="I175" s="233"/>
      <c r="J175" s="40"/>
      <c r="K175" s="40"/>
      <c r="L175" s="44"/>
      <c r="M175" s="234"/>
      <c r="N175" s="235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153</v>
      </c>
      <c r="AU175" s="17" t="s">
        <v>86</v>
      </c>
    </row>
    <row r="176" s="13" customFormat="1">
      <c r="A176" s="13"/>
      <c r="B176" s="236"/>
      <c r="C176" s="237"/>
      <c r="D176" s="238" t="s">
        <v>155</v>
      </c>
      <c r="E176" s="239" t="s">
        <v>1</v>
      </c>
      <c r="F176" s="240" t="s">
        <v>211</v>
      </c>
      <c r="G176" s="237"/>
      <c r="H176" s="239" t="s">
        <v>1</v>
      </c>
      <c r="I176" s="241"/>
      <c r="J176" s="237"/>
      <c r="K176" s="237"/>
      <c r="L176" s="242"/>
      <c r="M176" s="243"/>
      <c r="N176" s="244"/>
      <c r="O176" s="244"/>
      <c r="P176" s="244"/>
      <c r="Q176" s="244"/>
      <c r="R176" s="244"/>
      <c r="S176" s="244"/>
      <c r="T176" s="24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6" t="s">
        <v>155</v>
      </c>
      <c r="AU176" s="246" t="s">
        <v>86</v>
      </c>
      <c r="AV176" s="13" t="s">
        <v>84</v>
      </c>
      <c r="AW176" s="13" t="s">
        <v>33</v>
      </c>
      <c r="AX176" s="13" t="s">
        <v>76</v>
      </c>
      <c r="AY176" s="246" t="s">
        <v>144</v>
      </c>
    </row>
    <row r="177" s="14" customFormat="1">
      <c r="A177" s="14"/>
      <c r="B177" s="247"/>
      <c r="C177" s="248"/>
      <c r="D177" s="238" t="s">
        <v>155</v>
      </c>
      <c r="E177" s="249" t="s">
        <v>1</v>
      </c>
      <c r="F177" s="250" t="s">
        <v>212</v>
      </c>
      <c r="G177" s="248"/>
      <c r="H177" s="251">
        <v>0.42799999999999999</v>
      </c>
      <c r="I177" s="252"/>
      <c r="J177" s="248"/>
      <c r="K177" s="248"/>
      <c r="L177" s="253"/>
      <c r="M177" s="254"/>
      <c r="N177" s="255"/>
      <c r="O177" s="255"/>
      <c r="P177" s="255"/>
      <c r="Q177" s="255"/>
      <c r="R177" s="255"/>
      <c r="S177" s="255"/>
      <c r="T177" s="25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7" t="s">
        <v>155</v>
      </c>
      <c r="AU177" s="257" t="s">
        <v>86</v>
      </c>
      <c r="AV177" s="14" t="s">
        <v>86</v>
      </c>
      <c r="AW177" s="14" t="s">
        <v>33</v>
      </c>
      <c r="AX177" s="14" t="s">
        <v>76</v>
      </c>
      <c r="AY177" s="257" t="s">
        <v>144</v>
      </c>
    </row>
    <row r="178" s="13" customFormat="1">
      <c r="A178" s="13"/>
      <c r="B178" s="236"/>
      <c r="C178" s="237"/>
      <c r="D178" s="238" t="s">
        <v>155</v>
      </c>
      <c r="E178" s="239" t="s">
        <v>1</v>
      </c>
      <c r="F178" s="240" t="s">
        <v>213</v>
      </c>
      <c r="G178" s="237"/>
      <c r="H178" s="239" t="s">
        <v>1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6" t="s">
        <v>155</v>
      </c>
      <c r="AU178" s="246" t="s">
        <v>86</v>
      </c>
      <c r="AV178" s="13" t="s">
        <v>84</v>
      </c>
      <c r="AW178" s="13" t="s">
        <v>33</v>
      </c>
      <c r="AX178" s="13" t="s">
        <v>76</v>
      </c>
      <c r="AY178" s="246" t="s">
        <v>144</v>
      </c>
    </row>
    <row r="179" s="14" customFormat="1">
      <c r="A179" s="14"/>
      <c r="B179" s="247"/>
      <c r="C179" s="248"/>
      <c r="D179" s="238" t="s">
        <v>155</v>
      </c>
      <c r="E179" s="249" t="s">
        <v>1</v>
      </c>
      <c r="F179" s="250" t="s">
        <v>214</v>
      </c>
      <c r="G179" s="248"/>
      <c r="H179" s="251">
        <v>1.214</v>
      </c>
      <c r="I179" s="252"/>
      <c r="J179" s="248"/>
      <c r="K179" s="248"/>
      <c r="L179" s="253"/>
      <c r="M179" s="254"/>
      <c r="N179" s="255"/>
      <c r="O179" s="255"/>
      <c r="P179" s="255"/>
      <c r="Q179" s="255"/>
      <c r="R179" s="255"/>
      <c r="S179" s="255"/>
      <c r="T179" s="25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7" t="s">
        <v>155</v>
      </c>
      <c r="AU179" s="257" t="s">
        <v>86</v>
      </c>
      <c r="AV179" s="14" t="s">
        <v>86</v>
      </c>
      <c r="AW179" s="14" t="s">
        <v>33</v>
      </c>
      <c r="AX179" s="14" t="s">
        <v>76</v>
      </c>
      <c r="AY179" s="257" t="s">
        <v>144</v>
      </c>
    </row>
    <row r="180" s="13" customFormat="1">
      <c r="A180" s="13"/>
      <c r="B180" s="236"/>
      <c r="C180" s="237"/>
      <c r="D180" s="238" t="s">
        <v>155</v>
      </c>
      <c r="E180" s="239" t="s">
        <v>1</v>
      </c>
      <c r="F180" s="240" t="s">
        <v>215</v>
      </c>
      <c r="G180" s="237"/>
      <c r="H180" s="239" t="s">
        <v>1</v>
      </c>
      <c r="I180" s="241"/>
      <c r="J180" s="237"/>
      <c r="K180" s="237"/>
      <c r="L180" s="242"/>
      <c r="M180" s="243"/>
      <c r="N180" s="244"/>
      <c r="O180" s="244"/>
      <c r="P180" s="244"/>
      <c r="Q180" s="244"/>
      <c r="R180" s="244"/>
      <c r="S180" s="244"/>
      <c r="T180" s="24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6" t="s">
        <v>155</v>
      </c>
      <c r="AU180" s="246" t="s">
        <v>86</v>
      </c>
      <c r="AV180" s="13" t="s">
        <v>84</v>
      </c>
      <c r="AW180" s="13" t="s">
        <v>33</v>
      </c>
      <c r="AX180" s="13" t="s">
        <v>76</v>
      </c>
      <c r="AY180" s="246" t="s">
        <v>144</v>
      </c>
    </row>
    <row r="181" s="14" customFormat="1">
      <c r="A181" s="14"/>
      <c r="B181" s="247"/>
      <c r="C181" s="248"/>
      <c r="D181" s="238" t="s">
        <v>155</v>
      </c>
      <c r="E181" s="249" t="s">
        <v>1</v>
      </c>
      <c r="F181" s="250" t="s">
        <v>216</v>
      </c>
      <c r="G181" s="248"/>
      <c r="H181" s="251">
        <v>0.025000000000000001</v>
      </c>
      <c r="I181" s="252"/>
      <c r="J181" s="248"/>
      <c r="K181" s="248"/>
      <c r="L181" s="253"/>
      <c r="M181" s="254"/>
      <c r="N181" s="255"/>
      <c r="O181" s="255"/>
      <c r="P181" s="255"/>
      <c r="Q181" s="255"/>
      <c r="R181" s="255"/>
      <c r="S181" s="255"/>
      <c r="T181" s="25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7" t="s">
        <v>155</v>
      </c>
      <c r="AU181" s="257" t="s">
        <v>86</v>
      </c>
      <c r="AV181" s="14" t="s">
        <v>86</v>
      </c>
      <c r="AW181" s="14" t="s">
        <v>33</v>
      </c>
      <c r="AX181" s="14" t="s">
        <v>76</v>
      </c>
      <c r="AY181" s="257" t="s">
        <v>144</v>
      </c>
    </row>
    <row r="182" s="13" customFormat="1">
      <c r="A182" s="13"/>
      <c r="B182" s="236"/>
      <c r="C182" s="237"/>
      <c r="D182" s="238" t="s">
        <v>155</v>
      </c>
      <c r="E182" s="239" t="s">
        <v>1</v>
      </c>
      <c r="F182" s="240" t="s">
        <v>217</v>
      </c>
      <c r="G182" s="237"/>
      <c r="H182" s="239" t="s">
        <v>1</v>
      </c>
      <c r="I182" s="241"/>
      <c r="J182" s="237"/>
      <c r="K182" s="237"/>
      <c r="L182" s="242"/>
      <c r="M182" s="243"/>
      <c r="N182" s="244"/>
      <c r="O182" s="244"/>
      <c r="P182" s="244"/>
      <c r="Q182" s="244"/>
      <c r="R182" s="244"/>
      <c r="S182" s="244"/>
      <c r="T182" s="24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6" t="s">
        <v>155</v>
      </c>
      <c r="AU182" s="246" t="s">
        <v>86</v>
      </c>
      <c r="AV182" s="13" t="s">
        <v>84</v>
      </c>
      <c r="AW182" s="13" t="s">
        <v>33</v>
      </c>
      <c r="AX182" s="13" t="s">
        <v>76</v>
      </c>
      <c r="AY182" s="246" t="s">
        <v>144</v>
      </c>
    </row>
    <row r="183" s="14" customFormat="1">
      <c r="A183" s="14"/>
      <c r="B183" s="247"/>
      <c r="C183" s="248"/>
      <c r="D183" s="238" t="s">
        <v>155</v>
      </c>
      <c r="E183" s="249" t="s">
        <v>1</v>
      </c>
      <c r="F183" s="250" t="s">
        <v>218</v>
      </c>
      <c r="G183" s="248"/>
      <c r="H183" s="251">
        <v>0.033000000000000002</v>
      </c>
      <c r="I183" s="252"/>
      <c r="J183" s="248"/>
      <c r="K183" s="248"/>
      <c r="L183" s="253"/>
      <c r="M183" s="254"/>
      <c r="N183" s="255"/>
      <c r="O183" s="255"/>
      <c r="P183" s="255"/>
      <c r="Q183" s="255"/>
      <c r="R183" s="255"/>
      <c r="S183" s="255"/>
      <c r="T183" s="25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7" t="s">
        <v>155</v>
      </c>
      <c r="AU183" s="257" t="s">
        <v>86</v>
      </c>
      <c r="AV183" s="14" t="s">
        <v>86</v>
      </c>
      <c r="AW183" s="14" t="s">
        <v>33</v>
      </c>
      <c r="AX183" s="14" t="s">
        <v>76</v>
      </c>
      <c r="AY183" s="257" t="s">
        <v>144</v>
      </c>
    </row>
    <row r="184" s="15" customFormat="1">
      <c r="A184" s="15"/>
      <c r="B184" s="258"/>
      <c r="C184" s="259"/>
      <c r="D184" s="238" t="s">
        <v>155</v>
      </c>
      <c r="E184" s="260" t="s">
        <v>1</v>
      </c>
      <c r="F184" s="261" t="s">
        <v>160</v>
      </c>
      <c r="G184" s="259"/>
      <c r="H184" s="262">
        <v>1.6999999999999997</v>
      </c>
      <c r="I184" s="263"/>
      <c r="J184" s="259"/>
      <c r="K184" s="259"/>
      <c r="L184" s="264"/>
      <c r="M184" s="265"/>
      <c r="N184" s="266"/>
      <c r="O184" s="266"/>
      <c r="P184" s="266"/>
      <c r="Q184" s="266"/>
      <c r="R184" s="266"/>
      <c r="S184" s="266"/>
      <c r="T184" s="267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8" t="s">
        <v>155</v>
      </c>
      <c r="AU184" s="268" t="s">
        <v>86</v>
      </c>
      <c r="AV184" s="15" t="s">
        <v>151</v>
      </c>
      <c r="AW184" s="15" t="s">
        <v>33</v>
      </c>
      <c r="AX184" s="15" t="s">
        <v>84</v>
      </c>
      <c r="AY184" s="268" t="s">
        <v>144</v>
      </c>
    </row>
    <row r="185" s="2" customFormat="1" ht="24.15" customHeight="1">
      <c r="A185" s="38"/>
      <c r="B185" s="39"/>
      <c r="C185" s="218" t="s">
        <v>219</v>
      </c>
      <c r="D185" s="218" t="s">
        <v>146</v>
      </c>
      <c r="E185" s="219" t="s">
        <v>220</v>
      </c>
      <c r="F185" s="220" t="s">
        <v>221</v>
      </c>
      <c r="G185" s="221" t="s">
        <v>163</v>
      </c>
      <c r="H185" s="222">
        <v>2.5430000000000001</v>
      </c>
      <c r="I185" s="223"/>
      <c r="J185" s="224">
        <f>ROUND(I185*H185,2)</f>
        <v>0</v>
      </c>
      <c r="K185" s="220" t="s">
        <v>150</v>
      </c>
      <c r="L185" s="44"/>
      <c r="M185" s="225" t="s">
        <v>1</v>
      </c>
      <c r="N185" s="226" t="s">
        <v>41</v>
      </c>
      <c r="O185" s="91"/>
      <c r="P185" s="227">
        <f>O185*H185</f>
        <v>0</v>
      </c>
      <c r="Q185" s="227">
        <v>2.5018699999999998</v>
      </c>
      <c r="R185" s="227">
        <f>Q185*H185</f>
        <v>6.3622554099999995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151</v>
      </c>
      <c r="AT185" s="229" t="s">
        <v>146</v>
      </c>
      <c r="AU185" s="229" t="s">
        <v>86</v>
      </c>
      <c r="AY185" s="17" t="s">
        <v>144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84</v>
      </c>
      <c r="BK185" s="230">
        <f>ROUND(I185*H185,2)</f>
        <v>0</v>
      </c>
      <c r="BL185" s="17" t="s">
        <v>151</v>
      </c>
      <c r="BM185" s="229" t="s">
        <v>222</v>
      </c>
    </row>
    <row r="186" s="2" customFormat="1">
      <c r="A186" s="38"/>
      <c r="B186" s="39"/>
      <c r="C186" s="40"/>
      <c r="D186" s="231" t="s">
        <v>153</v>
      </c>
      <c r="E186" s="40"/>
      <c r="F186" s="232" t="s">
        <v>223</v>
      </c>
      <c r="G186" s="40"/>
      <c r="H186" s="40"/>
      <c r="I186" s="233"/>
      <c r="J186" s="40"/>
      <c r="K186" s="40"/>
      <c r="L186" s="44"/>
      <c r="M186" s="234"/>
      <c r="N186" s="235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153</v>
      </c>
      <c r="AU186" s="17" t="s">
        <v>86</v>
      </c>
    </row>
    <row r="187" s="14" customFormat="1">
      <c r="A187" s="14"/>
      <c r="B187" s="247"/>
      <c r="C187" s="248"/>
      <c r="D187" s="238" t="s">
        <v>155</v>
      </c>
      <c r="E187" s="249" t="s">
        <v>1</v>
      </c>
      <c r="F187" s="250" t="s">
        <v>224</v>
      </c>
      <c r="G187" s="248"/>
      <c r="H187" s="251">
        <v>2.5430000000000001</v>
      </c>
      <c r="I187" s="252"/>
      <c r="J187" s="248"/>
      <c r="K187" s="248"/>
      <c r="L187" s="253"/>
      <c r="M187" s="254"/>
      <c r="N187" s="255"/>
      <c r="O187" s="255"/>
      <c r="P187" s="255"/>
      <c r="Q187" s="255"/>
      <c r="R187" s="255"/>
      <c r="S187" s="255"/>
      <c r="T187" s="25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7" t="s">
        <v>155</v>
      </c>
      <c r="AU187" s="257" t="s">
        <v>86</v>
      </c>
      <c r="AV187" s="14" t="s">
        <v>86</v>
      </c>
      <c r="AW187" s="14" t="s">
        <v>33</v>
      </c>
      <c r="AX187" s="14" t="s">
        <v>84</v>
      </c>
      <c r="AY187" s="257" t="s">
        <v>144</v>
      </c>
    </row>
    <row r="188" s="2" customFormat="1" ht="16.5" customHeight="1">
      <c r="A188" s="38"/>
      <c r="B188" s="39"/>
      <c r="C188" s="218" t="s">
        <v>225</v>
      </c>
      <c r="D188" s="218" t="s">
        <v>146</v>
      </c>
      <c r="E188" s="219" t="s">
        <v>226</v>
      </c>
      <c r="F188" s="220" t="s">
        <v>227</v>
      </c>
      <c r="G188" s="221" t="s">
        <v>149</v>
      </c>
      <c r="H188" s="222">
        <v>3.21</v>
      </c>
      <c r="I188" s="223"/>
      <c r="J188" s="224">
        <f>ROUND(I188*H188,2)</f>
        <v>0</v>
      </c>
      <c r="K188" s="220" t="s">
        <v>150</v>
      </c>
      <c r="L188" s="44"/>
      <c r="M188" s="225" t="s">
        <v>1</v>
      </c>
      <c r="N188" s="226" t="s">
        <v>41</v>
      </c>
      <c r="O188" s="91"/>
      <c r="P188" s="227">
        <f>O188*H188</f>
        <v>0</v>
      </c>
      <c r="Q188" s="227">
        <v>0.00247</v>
      </c>
      <c r="R188" s="227">
        <f>Q188*H188</f>
        <v>0.0079287000000000003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151</v>
      </c>
      <c r="AT188" s="229" t="s">
        <v>146</v>
      </c>
      <c r="AU188" s="229" t="s">
        <v>86</v>
      </c>
      <c r="AY188" s="17" t="s">
        <v>144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84</v>
      </c>
      <c r="BK188" s="230">
        <f>ROUND(I188*H188,2)</f>
        <v>0</v>
      </c>
      <c r="BL188" s="17" t="s">
        <v>151</v>
      </c>
      <c r="BM188" s="229" t="s">
        <v>228</v>
      </c>
    </row>
    <row r="189" s="2" customFormat="1">
      <c r="A189" s="38"/>
      <c r="B189" s="39"/>
      <c r="C189" s="40"/>
      <c r="D189" s="231" t="s">
        <v>153</v>
      </c>
      <c r="E189" s="40"/>
      <c r="F189" s="232" t="s">
        <v>229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153</v>
      </c>
      <c r="AU189" s="17" t="s">
        <v>86</v>
      </c>
    </row>
    <row r="190" s="14" customFormat="1">
      <c r="A190" s="14"/>
      <c r="B190" s="247"/>
      <c r="C190" s="248"/>
      <c r="D190" s="238" t="s">
        <v>155</v>
      </c>
      <c r="E190" s="249" t="s">
        <v>1</v>
      </c>
      <c r="F190" s="250" t="s">
        <v>230</v>
      </c>
      <c r="G190" s="248"/>
      <c r="H190" s="251">
        <v>3.21</v>
      </c>
      <c r="I190" s="252"/>
      <c r="J190" s="248"/>
      <c r="K190" s="248"/>
      <c r="L190" s="253"/>
      <c r="M190" s="254"/>
      <c r="N190" s="255"/>
      <c r="O190" s="255"/>
      <c r="P190" s="255"/>
      <c r="Q190" s="255"/>
      <c r="R190" s="255"/>
      <c r="S190" s="255"/>
      <c r="T190" s="25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7" t="s">
        <v>155</v>
      </c>
      <c r="AU190" s="257" t="s">
        <v>86</v>
      </c>
      <c r="AV190" s="14" t="s">
        <v>86</v>
      </c>
      <c r="AW190" s="14" t="s">
        <v>33</v>
      </c>
      <c r="AX190" s="14" t="s">
        <v>84</v>
      </c>
      <c r="AY190" s="257" t="s">
        <v>144</v>
      </c>
    </row>
    <row r="191" s="2" customFormat="1" ht="16.5" customHeight="1">
      <c r="A191" s="38"/>
      <c r="B191" s="39"/>
      <c r="C191" s="218" t="s">
        <v>231</v>
      </c>
      <c r="D191" s="218" t="s">
        <v>146</v>
      </c>
      <c r="E191" s="219" t="s">
        <v>232</v>
      </c>
      <c r="F191" s="220" t="s">
        <v>233</v>
      </c>
      <c r="G191" s="221" t="s">
        <v>149</v>
      </c>
      <c r="H191" s="222">
        <v>3.21</v>
      </c>
      <c r="I191" s="223"/>
      <c r="J191" s="224">
        <f>ROUND(I191*H191,2)</f>
        <v>0</v>
      </c>
      <c r="K191" s="220" t="s">
        <v>150</v>
      </c>
      <c r="L191" s="44"/>
      <c r="M191" s="225" t="s">
        <v>1</v>
      </c>
      <c r="N191" s="226" t="s">
        <v>41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151</v>
      </c>
      <c r="AT191" s="229" t="s">
        <v>146</v>
      </c>
      <c r="AU191" s="229" t="s">
        <v>86</v>
      </c>
      <c r="AY191" s="17" t="s">
        <v>144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84</v>
      </c>
      <c r="BK191" s="230">
        <f>ROUND(I191*H191,2)</f>
        <v>0</v>
      </c>
      <c r="BL191" s="17" t="s">
        <v>151</v>
      </c>
      <c r="BM191" s="229" t="s">
        <v>234</v>
      </c>
    </row>
    <row r="192" s="2" customFormat="1">
      <c r="A192" s="38"/>
      <c r="B192" s="39"/>
      <c r="C192" s="40"/>
      <c r="D192" s="231" t="s">
        <v>153</v>
      </c>
      <c r="E192" s="40"/>
      <c r="F192" s="232" t="s">
        <v>235</v>
      </c>
      <c r="G192" s="40"/>
      <c r="H192" s="40"/>
      <c r="I192" s="233"/>
      <c r="J192" s="40"/>
      <c r="K192" s="40"/>
      <c r="L192" s="44"/>
      <c r="M192" s="234"/>
      <c r="N192" s="235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153</v>
      </c>
      <c r="AU192" s="17" t="s">
        <v>86</v>
      </c>
    </row>
    <row r="193" s="2" customFormat="1" ht="16.5" customHeight="1">
      <c r="A193" s="38"/>
      <c r="B193" s="39"/>
      <c r="C193" s="218" t="s">
        <v>8</v>
      </c>
      <c r="D193" s="218" t="s">
        <v>146</v>
      </c>
      <c r="E193" s="219" t="s">
        <v>236</v>
      </c>
      <c r="F193" s="220" t="s">
        <v>237</v>
      </c>
      <c r="G193" s="221" t="s">
        <v>196</v>
      </c>
      <c r="H193" s="222">
        <v>0.13400000000000001</v>
      </c>
      <c r="I193" s="223"/>
      <c r="J193" s="224">
        <f>ROUND(I193*H193,2)</f>
        <v>0</v>
      </c>
      <c r="K193" s="220" t="s">
        <v>150</v>
      </c>
      <c r="L193" s="44"/>
      <c r="M193" s="225" t="s">
        <v>1</v>
      </c>
      <c r="N193" s="226" t="s">
        <v>41</v>
      </c>
      <c r="O193" s="91"/>
      <c r="P193" s="227">
        <f>O193*H193</f>
        <v>0</v>
      </c>
      <c r="Q193" s="227">
        <v>1.06277</v>
      </c>
      <c r="R193" s="227">
        <f>Q193*H193</f>
        <v>0.14241118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151</v>
      </c>
      <c r="AT193" s="229" t="s">
        <v>146</v>
      </c>
      <c r="AU193" s="229" t="s">
        <v>86</v>
      </c>
      <c r="AY193" s="17" t="s">
        <v>144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84</v>
      </c>
      <c r="BK193" s="230">
        <f>ROUND(I193*H193,2)</f>
        <v>0</v>
      </c>
      <c r="BL193" s="17" t="s">
        <v>151</v>
      </c>
      <c r="BM193" s="229" t="s">
        <v>238</v>
      </c>
    </row>
    <row r="194" s="2" customFormat="1">
      <c r="A194" s="38"/>
      <c r="B194" s="39"/>
      <c r="C194" s="40"/>
      <c r="D194" s="231" t="s">
        <v>153</v>
      </c>
      <c r="E194" s="40"/>
      <c r="F194" s="232" t="s">
        <v>239</v>
      </c>
      <c r="G194" s="40"/>
      <c r="H194" s="40"/>
      <c r="I194" s="233"/>
      <c r="J194" s="40"/>
      <c r="K194" s="40"/>
      <c r="L194" s="44"/>
      <c r="M194" s="234"/>
      <c r="N194" s="235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153</v>
      </c>
      <c r="AU194" s="17" t="s">
        <v>86</v>
      </c>
    </row>
    <row r="195" s="13" customFormat="1">
      <c r="A195" s="13"/>
      <c r="B195" s="236"/>
      <c r="C195" s="237"/>
      <c r="D195" s="238" t="s">
        <v>155</v>
      </c>
      <c r="E195" s="239" t="s">
        <v>1</v>
      </c>
      <c r="F195" s="240" t="s">
        <v>240</v>
      </c>
      <c r="G195" s="237"/>
      <c r="H195" s="239" t="s">
        <v>1</v>
      </c>
      <c r="I195" s="241"/>
      <c r="J195" s="237"/>
      <c r="K195" s="237"/>
      <c r="L195" s="242"/>
      <c r="M195" s="243"/>
      <c r="N195" s="244"/>
      <c r="O195" s="244"/>
      <c r="P195" s="244"/>
      <c r="Q195" s="244"/>
      <c r="R195" s="244"/>
      <c r="S195" s="244"/>
      <c r="T195" s="24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6" t="s">
        <v>155</v>
      </c>
      <c r="AU195" s="246" t="s">
        <v>86</v>
      </c>
      <c r="AV195" s="13" t="s">
        <v>84</v>
      </c>
      <c r="AW195" s="13" t="s">
        <v>33</v>
      </c>
      <c r="AX195" s="13" t="s">
        <v>76</v>
      </c>
      <c r="AY195" s="246" t="s">
        <v>144</v>
      </c>
    </row>
    <row r="196" s="14" customFormat="1">
      <c r="A196" s="14"/>
      <c r="B196" s="247"/>
      <c r="C196" s="248"/>
      <c r="D196" s="238" t="s">
        <v>155</v>
      </c>
      <c r="E196" s="249" t="s">
        <v>1</v>
      </c>
      <c r="F196" s="250" t="s">
        <v>241</v>
      </c>
      <c r="G196" s="248"/>
      <c r="H196" s="251">
        <v>0.13400000000000001</v>
      </c>
      <c r="I196" s="252"/>
      <c r="J196" s="248"/>
      <c r="K196" s="248"/>
      <c r="L196" s="253"/>
      <c r="M196" s="254"/>
      <c r="N196" s="255"/>
      <c r="O196" s="255"/>
      <c r="P196" s="255"/>
      <c r="Q196" s="255"/>
      <c r="R196" s="255"/>
      <c r="S196" s="255"/>
      <c r="T196" s="25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7" t="s">
        <v>155</v>
      </c>
      <c r="AU196" s="257" t="s">
        <v>86</v>
      </c>
      <c r="AV196" s="14" t="s">
        <v>86</v>
      </c>
      <c r="AW196" s="14" t="s">
        <v>33</v>
      </c>
      <c r="AX196" s="14" t="s">
        <v>84</v>
      </c>
      <c r="AY196" s="257" t="s">
        <v>144</v>
      </c>
    </row>
    <row r="197" s="2" customFormat="1" ht="24.15" customHeight="1">
      <c r="A197" s="38"/>
      <c r="B197" s="39"/>
      <c r="C197" s="218" t="s">
        <v>242</v>
      </c>
      <c r="D197" s="218" t="s">
        <v>146</v>
      </c>
      <c r="E197" s="219" t="s">
        <v>243</v>
      </c>
      <c r="F197" s="220" t="s">
        <v>244</v>
      </c>
      <c r="G197" s="221" t="s">
        <v>163</v>
      </c>
      <c r="H197" s="222">
        <v>4.7539999999999996</v>
      </c>
      <c r="I197" s="223"/>
      <c r="J197" s="224">
        <f>ROUND(I197*H197,2)</f>
        <v>0</v>
      </c>
      <c r="K197" s="220" t="s">
        <v>150</v>
      </c>
      <c r="L197" s="44"/>
      <c r="M197" s="225" t="s">
        <v>1</v>
      </c>
      <c r="N197" s="226" t="s">
        <v>41</v>
      </c>
      <c r="O197" s="91"/>
      <c r="P197" s="227">
        <f>O197*H197</f>
        <v>0</v>
      </c>
      <c r="Q197" s="227">
        <v>2.5018699999999998</v>
      </c>
      <c r="R197" s="227">
        <f>Q197*H197</f>
        <v>11.893889979999997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151</v>
      </c>
      <c r="AT197" s="229" t="s">
        <v>146</v>
      </c>
      <c r="AU197" s="229" t="s">
        <v>86</v>
      </c>
      <c r="AY197" s="17" t="s">
        <v>144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84</v>
      </c>
      <c r="BK197" s="230">
        <f>ROUND(I197*H197,2)</f>
        <v>0</v>
      </c>
      <c r="BL197" s="17" t="s">
        <v>151</v>
      </c>
      <c r="BM197" s="229" t="s">
        <v>245</v>
      </c>
    </row>
    <row r="198" s="2" customFormat="1">
      <c r="A198" s="38"/>
      <c r="B198" s="39"/>
      <c r="C198" s="40"/>
      <c r="D198" s="231" t="s">
        <v>153</v>
      </c>
      <c r="E198" s="40"/>
      <c r="F198" s="232" t="s">
        <v>246</v>
      </c>
      <c r="G198" s="40"/>
      <c r="H198" s="40"/>
      <c r="I198" s="233"/>
      <c r="J198" s="40"/>
      <c r="K198" s="40"/>
      <c r="L198" s="44"/>
      <c r="M198" s="234"/>
      <c r="N198" s="235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153</v>
      </c>
      <c r="AU198" s="17" t="s">
        <v>86</v>
      </c>
    </row>
    <row r="199" s="13" customFormat="1">
      <c r="A199" s="13"/>
      <c r="B199" s="236"/>
      <c r="C199" s="237"/>
      <c r="D199" s="238" t="s">
        <v>155</v>
      </c>
      <c r="E199" s="239" t="s">
        <v>1</v>
      </c>
      <c r="F199" s="240" t="s">
        <v>247</v>
      </c>
      <c r="G199" s="237"/>
      <c r="H199" s="239" t="s">
        <v>1</v>
      </c>
      <c r="I199" s="241"/>
      <c r="J199" s="237"/>
      <c r="K199" s="237"/>
      <c r="L199" s="242"/>
      <c r="M199" s="243"/>
      <c r="N199" s="244"/>
      <c r="O199" s="244"/>
      <c r="P199" s="244"/>
      <c r="Q199" s="244"/>
      <c r="R199" s="244"/>
      <c r="S199" s="244"/>
      <c r="T199" s="24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6" t="s">
        <v>155</v>
      </c>
      <c r="AU199" s="246" t="s">
        <v>86</v>
      </c>
      <c r="AV199" s="13" t="s">
        <v>84</v>
      </c>
      <c r="AW199" s="13" t="s">
        <v>33</v>
      </c>
      <c r="AX199" s="13" t="s">
        <v>76</v>
      </c>
      <c r="AY199" s="246" t="s">
        <v>144</v>
      </c>
    </row>
    <row r="200" s="14" customFormat="1">
      <c r="A200" s="14"/>
      <c r="B200" s="247"/>
      <c r="C200" s="248"/>
      <c r="D200" s="238" t="s">
        <v>155</v>
      </c>
      <c r="E200" s="249" t="s">
        <v>1</v>
      </c>
      <c r="F200" s="250" t="s">
        <v>248</v>
      </c>
      <c r="G200" s="248"/>
      <c r="H200" s="251">
        <v>4.6219999999999999</v>
      </c>
      <c r="I200" s="252"/>
      <c r="J200" s="248"/>
      <c r="K200" s="248"/>
      <c r="L200" s="253"/>
      <c r="M200" s="254"/>
      <c r="N200" s="255"/>
      <c r="O200" s="255"/>
      <c r="P200" s="255"/>
      <c r="Q200" s="255"/>
      <c r="R200" s="255"/>
      <c r="S200" s="255"/>
      <c r="T200" s="25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7" t="s">
        <v>155</v>
      </c>
      <c r="AU200" s="257" t="s">
        <v>86</v>
      </c>
      <c r="AV200" s="14" t="s">
        <v>86</v>
      </c>
      <c r="AW200" s="14" t="s">
        <v>33</v>
      </c>
      <c r="AX200" s="14" t="s">
        <v>76</v>
      </c>
      <c r="AY200" s="257" t="s">
        <v>144</v>
      </c>
    </row>
    <row r="201" s="13" customFormat="1">
      <c r="A201" s="13"/>
      <c r="B201" s="236"/>
      <c r="C201" s="237"/>
      <c r="D201" s="238" t="s">
        <v>155</v>
      </c>
      <c r="E201" s="239" t="s">
        <v>1</v>
      </c>
      <c r="F201" s="240" t="s">
        <v>249</v>
      </c>
      <c r="G201" s="237"/>
      <c r="H201" s="239" t="s">
        <v>1</v>
      </c>
      <c r="I201" s="241"/>
      <c r="J201" s="237"/>
      <c r="K201" s="237"/>
      <c r="L201" s="242"/>
      <c r="M201" s="243"/>
      <c r="N201" s="244"/>
      <c r="O201" s="244"/>
      <c r="P201" s="244"/>
      <c r="Q201" s="244"/>
      <c r="R201" s="244"/>
      <c r="S201" s="244"/>
      <c r="T201" s="24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6" t="s">
        <v>155</v>
      </c>
      <c r="AU201" s="246" t="s">
        <v>86</v>
      </c>
      <c r="AV201" s="13" t="s">
        <v>84</v>
      </c>
      <c r="AW201" s="13" t="s">
        <v>33</v>
      </c>
      <c r="AX201" s="13" t="s">
        <v>76</v>
      </c>
      <c r="AY201" s="246" t="s">
        <v>144</v>
      </c>
    </row>
    <row r="202" s="14" customFormat="1">
      <c r="A202" s="14"/>
      <c r="B202" s="247"/>
      <c r="C202" s="248"/>
      <c r="D202" s="238" t="s">
        <v>155</v>
      </c>
      <c r="E202" s="249" t="s">
        <v>1</v>
      </c>
      <c r="F202" s="250" t="s">
        <v>250</v>
      </c>
      <c r="G202" s="248"/>
      <c r="H202" s="251">
        <v>0.13200000000000001</v>
      </c>
      <c r="I202" s="252"/>
      <c r="J202" s="248"/>
      <c r="K202" s="248"/>
      <c r="L202" s="253"/>
      <c r="M202" s="254"/>
      <c r="N202" s="255"/>
      <c r="O202" s="255"/>
      <c r="P202" s="255"/>
      <c r="Q202" s="255"/>
      <c r="R202" s="255"/>
      <c r="S202" s="255"/>
      <c r="T202" s="25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7" t="s">
        <v>155</v>
      </c>
      <c r="AU202" s="257" t="s">
        <v>86</v>
      </c>
      <c r="AV202" s="14" t="s">
        <v>86</v>
      </c>
      <c r="AW202" s="14" t="s">
        <v>33</v>
      </c>
      <c r="AX202" s="14" t="s">
        <v>76</v>
      </c>
      <c r="AY202" s="257" t="s">
        <v>144</v>
      </c>
    </row>
    <row r="203" s="15" customFormat="1">
      <c r="A203" s="15"/>
      <c r="B203" s="258"/>
      <c r="C203" s="259"/>
      <c r="D203" s="238" t="s">
        <v>155</v>
      </c>
      <c r="E203" s="260" t="s">
        <v>1</v>
      </c>
      <c r="F203" s="261" t="s">
        <v>160</v>
      </c>
      <c r="G203" s="259"/>
      <c r="H203" s="262">
        <v>4.7539999999999996</v>
      </c>
      <c r="I203" s="263"/>
      <c r="J203" s="259"/>
      <c r="K203" s="259"/>
      <c r="L203" s="264"/>
      <c r="M203" s="265"/>
      <c r="N203" s="266"/>
      <c r="O203" s="266"/>
      <c r="P203" s="266"/>
      <c r="Q203" s="266"/>
      <c r="R203" s="266"/>
      <c r="S203" s="266"/>
      <c r="T203" s="267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8" t="s">
        <v>155</v>
      </c>
      <c r="AU203" s="268" t="s">
        <v>86</v>
      </c>
      <c r="AV203" s="15" t="s">
        <v>151</v>
      </c>
      <c r="AW203" s="15" t="s">
        <v>33</v>
      </c>
      <c r="AX203" s="15" t="s">
        <v>84</v>
      </c>
      <c r="AY203" s="268" t="s">
        <v>144</v>
      </c>
    </row>
    <row r="204" s="2" customFormat="1" ht="16.5" customHeight="1">
      <c r="A204" s="38"/>
      <c r="B204" s="39"/>
      <c r="C204" s="218" t="s">
        <v>251</v>
      </c>
      <c r="D204" s="218" t="s">
        <v>146</v>
      </c>
      <c r="E204" s="219" t="s">
        <v>252</v>
      </c>
      <c r="F204" s="220" t="s">
        <v>253</v>
      </c>
      <c r="G204" s="221" t="s">
        <v>149</v>
      </c>
      <c r="H204" s="222">
        <v>12.84</v>
      </c>
      <c r="I204" s="223"/>
      <c r="J204" s="224">
        <f>ROUND(I204*H204,2)</f>
        <v>0</v>
      </c>
      <c r="K204" s="220" t="s">
        <v>150</v>
      </c>
      <c r="L204" s="44"/>
      <c r="M204" s="225" t="s">
        <v>1</v>
      </c>
      <c r="N204" s="226" t="s">
        <v>41</v>
      </c>
      <c r="O204" s="91"/>
      <c r="P204" s="227">
        <f>O204*H204</f>
        <v>0</v>
      </c>
      <c r="Q204" s="227">
        <v>0.0026900000000000001</v>
      </c>
      <c r="R204" s="227">
        <f>Q204*H204</f>
        <v>0.034539600000000004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151</v>
      </c>
      <c r="AT204" s="229" t="s">
        <v>146</v>
      </c>
      <c r="AU204" s="229" t="s">
        <v>86</v>
      </c>
      <c r="AY204" s="17" t="s">
        <v>144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84</v>
      </c>
      <c r="BK204" s="230">
        <f>ROUND(I204*H204,2)</f>
        <v>0</v>
      </c>
      <c r="BL204" s="17" t="s">
        <v>151</v>
      </c>
      <c r="BM204" s="229" t="s">
        <v>254</v>
      </c>
    </row>
    <row r="205" s="2" customFormat="1">
      <c r="A205" s="38"/>
      <c r="B205" s="39"/>
      <c r="C205" s="40"/>
      <c r="D205" s="231" t="s">
        <v>153</v>
      </c>
      <c r="E205" s="40"/>
      <c r="F205" s="232" t="s">
        <v>255</v>
      </c>
      <c r="G205" s="40"/>
      <c r="H205" s="40"/>
      <c r="I205" s="233"/>
      <c r="J205" s="40"/>
      <c r="K205" s="40"/>
      <c r="L205" s="44"/>
      <c r="M205" s="234"/>
      <c r="N205" s="235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153</v>
      </c>
      <c r="AU205" s="17" t="s">
        <v>86</v>
      </c>
    </row>
    <row r="206" s="14" customFormat="1">
      <c r="A206" s="14"/>
      <c r="B206" s="247"/>
      <c r="C206" s="248"/>
      <c r="D206" s="238" t="s">
        <v>155</v>
      </c>
      <c r="E206" s="249" t="s">
        <v>1</v>
      </c>
      <c r="F206" s="250" t="s">
        <v>256</v>
      </c>
      <c r="G206" s="248"/>
      <c r="H206" s="251">
        <v>12.84</v>
      </c>
      <c r="I206" s="252"/>
      <c r="J206" s="248"/>
      <c r="K206" s="248"/>
      <c r="L206" s="253"/>
      <c r="M206" s="254"/>
      <c r="N206" s="255"/>
      <c r="O206" s="255"/>
      <c r="P206" s="255"/>
      <c r="Q206" s="255"/>
      <c r="R206" s="255"/>
      <c r="S206" s="255"/>
      <c r="T206" s="25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7" t="s">
        <v>155</v>
      </c>
      <c r="AU206" s="257" t="s">
        <v>86</v>
      </c>
      <c r="AV206" s="14" t="s">
        <v>86</v>
      </c>
      <c r="AW206" s="14" t="s">
        <v>33</v>
      </c>
      <c r="AX206" s="14" t="s">
        <v>84</v>
      </c>
      <c r="AY206" s="257" t="s">
        <v>144</v>
      </c>
    </row>
    <row r="207" s="2" customFormat="1" ht="16.5" customHeight="1">
      <c r="A207" s="38"/>
      <c r="B207" s="39"/>
      <c r="C207" s="218" t="s">
        <v>257</v>
      </c>
      <c r="D207" s="218" t="s">
        <v>146</v>
      </c>
      <c r="E207" s="219" t="s">
        <v>258</v>
      </c>
      <c r="F207" s="220" t="s">
        <v>259</v>
      </c>
      <c r="G207" s="221" t="s">
        <v>149</v>
      </c>
      <c r="H207" s="222">
        <v>12.84</v>
      </c>
      <c r="I207" s="223"/>
      <c r="J207" s="224">
        <f>ROUND(I207*H207,2)</f>
        <v>0</v>
      </c>
      <c r="K207" s="220" t="s">
        <v>150</v>
      </c>
      <c r="L207" s="44"/>
      <c r="M207" s="225" t="s">
        <v>1</v>
      </c>
      <c r="N207" s="226" t="s">
        <v>41</v>
      </c>
      <c r="O207" s="91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151</v>
      </c>
      <c r="AT207" s="229" t="s">
        <v>146</v>
      </c>
      <c r="AU207" s="229" t="s">
        <v>86</v>
      </c>
      <c r="AY207" s="17" t="s">
        <v>144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84</v>
      </c>
      <c r="BK207" s="230">
        <f>ROUND(I207*H207,2)</f>
        <v>0</v>
      </c>
      <c r="BL207" s="17" t="s">
        <v>151</v>
      </c>
      <c r="BM207" s="229" t="s">
        <v>260</v>
      </c>
    </row>
    <row r="208" s="2" customFormat="1">
      <c r="A208" s="38"/>
      <c r="B208" s="39"/>
      <c r="C208" s="40"/>
      <c r="D208" s="231" t="s">
        <v>153</v>
      </c>
      <c r="E208" s="40"/>
      <c r="F208" s="232" t="s">
        <v>261</v>
      </c>
      <c r="G208" s="40"/>
      <c r="H208" s="40"/>
      <c r="I208" s="233"/>
      <c r="J208" s="40"/>
      <c r="K208" s="40"/>
      <c r="L208" s="44"/>
      <c r="M208" s="234"/>
      <c r="N208" s="235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153</v>
      </c>
      <c r="AU208" s="17" t="s">
        <v>86</v>
      </c>
    </row>
    <row r="209" s="2" customFormat="1" ht="21.75" customHeight="1">
      <c r="A209" s="38"/>
      <c r="B209" s="39"/>
      <c r="C209" s="218" t="s">
        <v>262</v>
      </c>
      <c r="D209" s="218" t="s">
        <v>146</v>
      </c>
      <c r="E209" s="219" t="s">
        <v>263</v>
      </c>
      <c r="F209" s="220" t="s">
        <v>264</v>
      </c>
      <c r="G209" s="221" t="s">
        <v>196</v>
      </c>
      <c r="H209" s="222">
        <v>0.034000000000000002</v>
      </c>
      <c r="I209" s="223"/>
      <c r="J209" s="224">
        <f>ROUND(I209*H209,2)</f>
        <v>0</v>
      </c>
      <c r="K209" s="220" t="s">
        <v>150</v>
      </c>
      <c r="L209" s="44"/>
      <c r="M209" s="225" t="s">
        <v>1</v>
      </c>
      <c r="N209" s="226" t="s">
        <v>41</v>
      </c>
      <c r="O209" s="91"/>
      <c r="P209" s="227">
        <f>O209*H209</f>
        <v>0</v>
      </c>
      <c r="Q209" s="227">
        <v>1.0606199999999999</v>
      </c>
      <c r="R209" s="227">
        <f>Q209*H209</f>
        <v>0.036061080000000002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151</v>
      </c>
      <c r="AT209" s="229" t="s">
        <v>146</v>
      </c>
      <c r="AU209" s="229" t="s">
        <v>86</v>
      </c>
      <c r="AY209" s="17" t="s">
        <v>144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84</v>
      </c>
      <c r="BK209" s="230">
        <f>ROUND(I209*H209,2)</f>
        <v>0</v>
      </c>
      <c r="BL209" s="17" t="s">
        <v>151</v>
      </c>
      <c r="BM209" s="229" t="s">
        <v>265</v>
      </c>
    </row>
    <row r="210" s="2" customFormat="1">
      <c r="A210" s="38"/>
      <c r="B210" s="39"/>
      <c r="C210" s="40"/>
      <c r="D210" s="231" t="s">
        <v>153</v>
      </c>
      <c r="E210" s="40"/>
      <c r="F210" s="232" t="s">
        <v>266</v>
      </c>
      <c r="G210" s="40"/>
      <c r="H210" s="40"/>
      <c r="I210" s="233"/>
      <c r="J210" s="40"/>
      <c r="K210" s="40"/>
      <c r="L210" s="44"/>
      <c r="M210" s="234"/>
      <c r="N210" s="235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153</v>
      </c>
      <c r="AU210" s="17" t="s">
        <v>86</v>
      </c>
    </row>
    <row r="211" s="13" customFormat="1">
      <c r="A211" s="13"/>
      <c r="B211" s="236"/>
      <c r="C211" s="237"/>
      <c r="D211" s="238" t="s">
        <v>155</v>
      </c>
      <c r="E211" s="239" t="s">
        <v>1</v>
      </c>
      <c r="F211" s="240" t="s">
        <v>267</v>
      </c>
      <c r="G211" s="237"/>
      <c r="H211" s="239" t="s">
        <v>1</v>
      </c>
      <c r="I211" s="241"/>
      <c r="J211" s="237"/>
      <c r="K211" s="237"/>
      <c r="L211" s="242"/>
      <c r="M211" s="243"/>
      <c r="N211" s="244"/>
      <c r="O211" s="244"/>
      <c r="P211" s="244"/>
      <c r="Q211" s="244"/>
      <c r="R211" s="244"/>
      <c r="S211" s="244"/>
      <c r="T211" s="24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6" t="s">
        <v>155</v>
      </c>
      <c r="AU211" s="246" t="s">
        <v>86</v>
      </c>
      <c r="AV211" s="13" t="s">
        <v>84</v>
      </c>
      <c r="AW211" s="13" t="s">
        <v>33</v>
      </c>
      <c r="AX211" s="13" t="s">
        <v>76</v>
      </c>
      <c r="AY211" s="246" t="s">
        <v>144</v>
      </c>
    </row>
    <row r="212" s="14" customFormat="1">
      <c r="A212" s="14"/>
      <c r="B212" s="247"/>
      <c r="C212" s="248"/>
      <c r="D212" s="238" t="s">
        <v>155</v>
      </c>
      <c r="E212" s="249" t="s">
        <v>1</v>
      </c>
      <c r="F212" s="250" t="s">
        <v>268</v>
      </c>
      <c r="G212" s="248"/>
      <c r="H212" s="251">
        <v>0.025999999999999999</v>
      </c>
      <c r="I212" s="252"/>
      <c r="J212" s="248"/>
      <c r="K212" s="248"/>
      <c r="L212" s="253"/>
      <c r="M212" s="254"/>
      <c r="N212" s="255"/>
      <c r="O212" s="255"/>
      <c r="P212" s="255"/>
      <c r="Q212" s="255"/>
      <c r="R212" s="255"/>
      <c r="S212" s="255"/>
      <c r="T212" s="25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7" t="s">
        <v>155</v>
      </c>
      <c r="AU212" s="257" t="s">
        <v>86</v>
      </c>
      <c r="AV212" s="14" t="s">
        <v>86</v>
      </c>
      <c r="AW212" s="14" t="s">
        <v>33</v>
      </c>
      <c r="AX212" s="14" t="s">
        <v>76</v>
      </c>
      <c r="AY212" s="257" t="s">
        <v>144</v>
      </c>
    </row>
    <row r="213" s="13" customFormat="1">
      <c r="A213" s="13"/>
      <c r="B213" s="236"/>
      <c r="C213" s="237"/>
      <c r="D213" s="238" t="s">
        <v>155</v>
      </c>
      <c r="E213" s="239" t="s">
        <v>1</v>
      </c>
      <c r="F213" s="240" t="s">
        <v>269</v>
      </c>
      <c r="G213" s="237"/>
      <c r="H213" s="239" t="s">
        <v>1</v>
      </c>
      <c r="I213" s="241"/>
      <c r="J213" s="237"/>
      <c r="K213" s="237"/>
      <c r="L213" s="242"/>
      <c r="M213" s="243"/>
      <c r="N213" s="244"/>
      <c r="O213" s="244"/>
      <c r="P213" s="244"/>
      <c r="Q213" s="244"/>
      <c r="R213" s="244"/>
      <c r="S213" s="244"/>
      <c r="T213" s="24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6" t="s">
        <v>155</v>
      </c>
      <c r="AU213" s="246" t="s">
        <v>86</v>
      </c>
      <c r="AV213" s="13" t="s">
        <v>84</v>
      </c>
      <c r="AW213" s="13" t="s">
        <v>33</v>
      </c>
      <c r="AX213" s="13" t="s">
        <v>76</v>
      </c>
      <c r="AY213" s="246" t="s">
        <v>144</v>
      </c>
    </row>
    <row r="214" s="14" customFormat="1">
      <c r="A214" s="14"/>
      <c r="B214" s="247"/>
      <c r="C214" s="248"/>
      <c r="D214" s="238" t="s">
        <v>155</v>
      </c>
      <c r="E214" s="249" t="s">
        <v>1</v>
      </c>
      <c r="F214" s="250" t="s">
        <v>270</v>
      </c>
      <c r="G214" s="248"/>
      <c r="H214" s="251">
        <v>0.0080000000000000002</v>
      </c>
      <c r="I214" s="252"/>
      <c r="J214" s="248"/>
      <c r="K214" s="248"/>
      <c r="L214" s="253"/>
      <c r="M214" s="254"/>
      <c r="N214" s="255"/>
      <c r="O214" s="255"/>
      <c r="P214" s="255"/>
      <c r="Q214" s="255"/>
      <c r="R214" s="255"/>
      <c r="S214" s="255"/>
      <c r="T214" s="25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7" t="s">
        <v>155</v>
      </c>
      <c r="AU214" s="257" t="s">
        <v>86</v>
      </c>
      <c r="AV214" s="14" t="s">
        <v>86</v>
      </c>
      <c r="AW214" s="14" t="s">
        <v>33</v>
      </c>
      <c r="AX214" s="14" t="s">
        <v>76</v>
      </c>
      <c r="AY214" s="257" t="s">
        <v>144</v>
      </c>
    </row>
    <row r="215" s="15" customFormat="1">
      <c r="A215" s="15"/>
      <c r="B215" s="258"/>
      <c r="C215" s="259"/>
      <c r="D215" s="238" t="s">
        <v>155</v>
      </c>
      <c r="E215" s="260" t="s">
        <v>1</v>
      </c>
      <c r="F215" s="261" t="s">
        <v>160</v>
      </c>
      <c r="G215" s="259"/>
      <c r="H215" s="262">
        <v>0.034000000000000002</v>
      </c>
      <c r="I215" s="263"/>
      <c r="J215" s="259"/>
      <c r="K215" s="259"/>
      <c r="L215" s="264"/>
      <c r="M215" s="265"/>
      <c r="N215" s="266"/>
      <c r="O215" s="266"/>
      <c r="P215" s="266"/>
      <c r="Q215" s="266"/>
      <c r="R215" s="266"/>
      <c r="S215" s="266"/>
      <c r="T215" s="267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8" t="s">
        <v>155</v>
      </c>
      <c r="AU215" s="268" t="s">
        <v>86</v>
      </c>
      <c r="AV215" s="15" t="s">
        <v>151</v>
      </c>
      <c r="AW215" s="15" t="s">
        <v>33</v>
      </c>
      <c r="AX215" s="15" t="s">
        <v>84</v>
      </c>
      <c r="AY215" s="268" t="s">
        <v>144</v>
      </c>
    </row>
    <row r="216" s="2" customFormat="1" ht="24.15" customHeight="1">
      <c r="A216" s="38"/>
      <c r="B216" s="39"/>
      <c r="C216" s="218" t="s">
        <v>271</v>
      </c>
      <c r="D216" s="218" t="s">
        <v>146</v>
      </c>
      <c r="E216" s="219" t="s">
        <v>272</v>
      </c>
      <c r="F216" s="220" t="s">
        <v>273</v>
      </c>
      <c r="G216" s="221" t="s">
        <v>163</v>
      </c>
      <c r="H216" s="222">
        <v>0.10000000000000001</v>
      </c>
      <c r="I216" s="223"/>
      <c r="J216" s="224">
        <f>ROUND(I216*H216,2)</f>
        <v>0</v>
      </c>
      <c r="K216" s="220" t="s">
        <v>150</v>
      </c>
      <c r="L216" s="44"/>
      <c r="M216" s="225" t="s">
        <v>1</v>
      </c>
      <c r="N216" s="226" t="s">
        <v>41</v>
      </c>
      <c r="O216" s="91"/>
      <c r="P216" s="227">
        <f>O216*H216</f>
        <v>0</v>
      </c>
      <c r="Q216" s="227">
        <v>2.5018699999999998</v>
      </c>
      <c r="R216" s="227">
        <f>Q216*H216</f>
        <v>0.25018699999999999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151</v>
      </c>
      <c r="AT216" s="229" t="s">
        <v>146</v>
      </c>
      <c r="AU216" s="229" t="s">
        <v>86</v>
      </c>
      <c r="AY216" s="17" t="s">
        <v>144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84</v>
      </c>
      <c r="BK216" s="230">
        <f>ROUND(I216*H216,2)</f>
        <v>0</v>
      </c>
      <c r="BL216" s="17" t="s">
        <v>151</v>
      </c>
      <c r="BM216" s="229" t="s">
        <v>274</v>
      </c>
    </row>
    <row r="217" s="2" customFormat="1">
      <c r="A217" s="38"/>
      <c r="B217" s="39"/>
      <c r="C217" s="40"/>
      <c r="D217" s="231" t="s">
        <v>153</v>
      </c>
      <c r="E217" s="40"/>
      <c r="F217" s="232" t="s">
        <v>275</v>
      </c>
      <c r="G217" s="40"/>
      <c r="H217" s="40"/>
      <c r="I217" s="233"/>
      <c r="J217" s="40"/>
      <c r="K217" s="40"/>
      <c r="L217" s="44"/>
      <c r="M217" s="234"/>
      <c r="N217" s="235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153</v>
      </c>
      <c r="AU217" s="17" t="s">
        <v>86</v>
      </c>
    </row>
    <row r="218" s="13" customFormat="1">
      <c r="A218" s="13"/>
      <c r="B218" s="236"/>
      <c r="C218" s="237"/>
      <c r="D218" s="238" t="s">
        <v>155</v>
      </c>
      <c r="E218" s="239" t="s">
        <v>1</v>
      </c>
      <c r="F218" s="240" t="s">
        <v>276</v>
      </c>
      <c r="G218" s="237"/>
      <c r="H218" s="239" t="s">
        <v>1</v>
      </c>
      <c r="I218" s="241"/>
      <c r="J218" s="237"/>
      <c r="K218" s="237"/>
      <c r="L218" s="242"/>
      <c r="M218" s="243"/>
      <c r="N218" s="244"/>
      <c r="O218" s="244"/>
      <c r="P218" s="244"/>
      <c r="Q218" s="244"/>
      <c r="R218" s="244"/>
      <c r="S218" s="244"/>
      <c r="T218" s="24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6" t="s">
        <v>155</v>
      </c>
      <c r="AU218" s="246" t="s">
        <v>86</v>
      </c>
      <c r="AV218" s="13" t="s">
        <v>84</v>
      </c>
      <c r="AW218" s="13" t="s">
        <v>33</v>
      </c>
      <c r="AX218" s="13" t="s">
        <v>76</v>
      </c>
      <c r="AY218" s="246" t="s">
        <v>144</v>
      </c>
    </row>
    <row r="219" s="14" customFormat="1">
      <c r="A219" s="14"/>
      <c r="B219" s="247"/>
      <c r="C219" s="248"/>
      <c r="D219" s="238" t="s">
        <v>155</v>
      </c>
      <c r="E219" s="249" t="s">
        <v>1</v>
      </c>
      <c r="F219" s="250" t="s">
        <v>277</v>
      </c>
      <c r="G219" s="248"/>
      <c r="H219" s="251">
        <v>0.10000000000000001</v>
      </c>
      <c r="I219" s="252"/>
      <c r="J219" s="248"/>
      <c r="K219" s="248"/>
      <c r="L219" s="253"/>
      <c r="M219" s="254"/>
      <c r="N219" s="255"/>
      <c r="O219" s="255"/>
      <c r="P219" s="255"/>
      <c r="Q219" s="255"/>
      <c r="R219" s="255"/>
      <c r="S219" s="255"/>
      <c r="T219" s="25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7" t="s">
        <v>155</v>
      </c>
      <c r="AU219" s="257" t="s">
        <v>86</v>
      </c>
      <c r="AV219" s="14" t="s">
        <v>86</v>
      </c>
      <c r="AW219" s="14" t="s">
        <v>33</v>
      </c>
      <c r="AX219" s="14" t="s">
        <v>84</v>
      </c>
      <c r="AY219" s="257" t="s">
        <v>144</v>
      </c>
    </row>
    <row r="220" s="12" customFormat="1" ht="22.8" customHeight="1">
      <c r="A220" s="12"/>
      <c r="B220" s="202"/>
      <c r="C220" s="203"/>
      <c r="D220" s="204" t="s">
        <v>75</v>
      </c>
      <c r="E220" s="216" t="s">
        <v>174</v>
      </c>
      <c r="F220" s="216" t="s">
        <v>278</v>
      </c>
      <c r="G220" s="203"/>
      <c r="H220" s="203"/>
      <c r="I220" s="206"/>
      <c r="J220" s="217">
        <f>BK220</f>
        <v>0</v>
      </c>
      <c r="K220" s="203"/>
      <c r="L220" s="208"/>
      <c r="M220" s="209"/>
      <c r="N220" s="210"/>
      <c r="O220" s="210"/>
      <c r="P220" s="211">
        <f>SUM(P221:P279)</f>
        <v>0</v>
      </c>
      <c r="Q220" s="210"/>
      <c r="R220" s="211">
        <f>SUM(R221:R279)</f>
        <v>20.91400123</v>
      </c>
      <c r="S220" s="210"/>
      <c r="T220" s="212">
        <f>SUM(T221:T279)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3" t="s">
        <v>84</v>
      </c>
      <c r="AT220" s="214" t="s">
        <v>75</v>
      </c>
      <c r="AU220" s="214" t="s">
        <v>84</v>
      </c>
      <c r="AY220" s="213" t="s">
        <v>144</v>
      </c>
      <c r="BK220" s="215">
        <f>SUM(BK221:BK279)</f>
        <v>0</v>
      </c>
    </row>
    <row r="221" s="2" customFormat="1" ht="24.15" customHeight="1">
      <c r="A221" s="38"/>
      <c r="B221" s="39"/>
      <c r="C221" s="218" t="s">
        <v>279</v>
      </c>
      <c r="D221" s="218" t="s">
        <v>146</v>
      </c>
      <c r="E221" s="219" t="s">
        <v>280</v>
      </c>
      <c r="F221" s="220" t="s">
        <v>281</v>
      </c>
      <c r="G221" s="221" t="s">
        <v>163</v>
      </c>
      <c r="H221" s="222">
        <v>0.38500000000000001</v>
      </c>
      <c r="I221" s="223"/>
      <c r="J221" s="224">
        <f>ROUND(I221*H221,2)</f>
        <v>0</v>
      </c>
      <c r="K221" s="220" t="s">
        <v>150</v>
      </c>
      <c r="L221" s="44"/>
      <c r="M221" s="225" t="s">
        <v>1</v>
      </c>
      <c r="N221" s="226" t="s">
        <v>41</v>
      </c>
      <c r="O221" s="91"/>
      <c r="P221" s="227">
        <f>O221*H221</f>
        <v>0</v>
      </c>
      <c r="Q221" s="227">
        <v>1.8775</v>
      </c>
      <c r="R221" s="227">
        <f>Q221*H221</f>
        <v>0.72283750000000002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151</v>
      </c>
      <c r="AT221" s="229" t="s">
        <v>146</v>
      </c>
      <c r="AU221" s="229" t="s">
        <v>86</v>
      </c>
      <c r="AY221" s="17" t="s">
        <v>144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84</v>
      </c>
      <c r="BK221" s="230">
        <f>ROUND(I221*H221,2)</f>
        <v>0</v>
      </c>
      <c r="BL221" s="17" t="s">
        <v>151</v>
      </c>
      <c r="BM221" s="229" t="s">
        <v>282</v>
      </c>
    </row>
    <row r="222" s="2" customFormat="1">
      <c r="A222" s="38"/>
      <c r="B222" s="39"/>
      <c r="C222" s="40"/>
      <c r="D222" s="231" t="s">
        <v>153</v>
      </c>
      <c r="E222" s="40"/>
      <c r="F222" s="232" t="s">
        <v>283</v>
      </c>
      <c r="G222" s="40"/>
      <c r="H222" s="40"/>
      <c r="I222" s="233"/>
      <c r="J222" s="40"/>
      <c r="K222" s="40"/>
      <c r="L222" s="44"/>
      <c r="M222" s="234"/>
      <c r="N222" s="235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153</v>
      </c>
      <c r="AU222" s="17" t="s">
        <v>86</v>
      </c>
    </row>
    <row r="223" s="14" customFormat="1">
      <c r="A223" s="14"/>
      <c r="B223" s="247"/>
      <c r="C223" s="248"/>
      <c r="D223" s="238" t="s">
        <v>155</v>
      </c>
      <c r="E223" s="249" t="s">
        <v>1</v>
      </c>
      <c r="F223" s="250" t="s">
        <v>284</v>
      </c>
      <c r="G223" s="248"/>
      <c r="H223" s="251">
        <v>0.38500000000000001</v>
      </c>
      <c r="I223" s="252"/>
      <c r="J223" s="248"/>
      <c r="K223" s="248"/>
      <c r="L223" s="253"/>
      <c r="M223" s="254"/>
      <c r="N223" s="255"/>
      <c r="O223" s="255"/>
      <c r="P223" s="255"/>
      <c r="Q223" s="255"/>
      <c r="R223" s="255"/>
      <c r="S223" s="255"/>
      <c r="T223" s="25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7" t="s">
        <v>155</v>
      </c>
      <c r="AU223" s="257" t="s">
        <v>86</v>
      </c>
      <c r="AV223" s="14" t="s">
        <v>86</v>
      </c>
      <c r="AW223" s="14" t="s">
        <v>33</v>
      </c>
      <c r="AX223" s="14" t="s">
        <v>84</v>
      </c>
      <c r="AY223" s="257" t="s">
        <v>144</v>
      </c>
    </row>
    <row r="224" s="2" customFormat="1" ht="24.15" customHeight="1">
      <c r="A224" s="38"/>
      <c r="B224" s="39"/>
      <c r="C224" s="218" t="s">
        <v>285</v>
      </c>
      <c r="D224" s="218" t="s">
        <v>146</v>
      </c>
      <c r="E224" s="219" t="s">
        <v>286</v>
      </c>
      <c r="F224" s="220" t="s">
        <v>287</v>
      </c>
      <c r="G224" s="221" t="s">
        <v>149</v>
      </c>
      <c r="H224" s="222">
        <v>4.5350000000000001</v>
      </c>
      <c r="I224" s="223"/>
      <c r="J224" s="224">
        <f>ROUND(I224*H224,2)</f>
        <v>0</v>
      </c>
      <c r="K224" s="220" t="s">
        <v>150</v>
      </c>
      <c r="L224" s="44"/>
      <c r="M224" s="225" t="s">
        <v>1</v>
      </c>
      <c r="N224" s="226" t="s">
        <v>41</v>
      </c>
      <c r="O224" s="91"/>
      <c r="P224" s="227">
        <f>O224*H224</f>
        <v>0</v>
      </c>
      <c r="Q224" s="227">
        <v>0.158</v>
      </c>
      <c r="R224" s="227">
        <f>Q224*H224</f>
        <v>0.71653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151</v>
      </c>
      <c r="AT224" s="229" t="s">
        <v>146</v>
      </c>
      <c r="AU224" s="229" t="s">
        <v>86</v>
      </c>
      <c r="AY224" s="17" t="s">
        <v>144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84</v>
      </c>
      <c r="BK224" s="230">
        <f>ROUND(I224*H224,2)</f>
        <v>0</v>
      </c>
      <c r="BL224" s="17" t="s">
        <v>151</v>
      </c>
      <c r="BM224" s="229" t="s">
        <v>288</v>
      </c>
    </row>
    <row r="225" s="2" customFormat="1">
      <c r="A225" s="38"/>
      <c r="B225" s="39"/>
      <c r="C225" s="40"/>
      <c r="D225" s="231" t="s">
        <v>153</v>
      </c>
      <c r="E225" s="40"/>
      <c r="F225" s="232" t="s">
        <v>289</v>
      </c>
      <c r="G225" s="40"/>
      <c r="H225" s="40"/>
      <c r="I225" s="233"/>
      <c r="J225" s="40"/>
      <c r="K225" s="40"/>
      <c r="L225" s="44"/>
      <c r="M225" s="234"/>
      <c r="N225" s="235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153</v>
      </c>
      <c r="AU225" s="17" t="s">
        <v>86</v>
      </c>
    </row>
    <row r="226" s="13" customFormat="1">
      <c r="A226" s="13"/>
      <c r="B226" s="236"/>
      <c r="C226" s="237"/>
      <c r="D226" s="238" t="s">
        <v>155</v>
      </c>
      <c r="E226" s="239" t="s">
        <v>1</v>
      </c>
      <c r="F226" s="240" t="s">
        <v>290</v>
      </c>
      <c r="G226" s="237"/>
      <c r="H226" s="239" t="s">
        <v>1</v>
      </c>
      <c r="I226" s="241"/>
      <c r="J226" s="237"/>
      <c r="K226" s="237"/>
      <c r="L226" s="242"/>
      <c r="M226" s="243"/>
      <c r="N226" s="244"/>
      <c r="O226" s="244"/>
      <c r="P226" s="244"/>
      <c r="Q226" s="244"/>
      <c r="R226" s="244"/>
      <c r="S226" s="244"/>
      <c r="T226" s="24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6" t="s">
        <v>155</v>
      </c>
      <c r="AU226" s="246" t="s">
        <v>86</v>
      </c>
      <c r="AV226" s="13" t="s">
        <v>84</v>
      </c>
      <c r="AW226" s="13" t="s">
        <v>33</v>
      </c>
      <c r="AX226" s="13" t="s">
        <v>76</v>
      </c>
      <c r="AY226" s="246" t="s">
        <v>144</v>
      </c>
    </row>
    <row r="227" s="13" customFormat="1">
      <c r="A227" s="13"/>
      <c r="B227" s="236"/>
      <c r="C227" s="237"/>
      <c r="D227" s="238" t="s">
        <v>155</v>
      </c>
      <c r="E227" s="239" t="s">
        <v>1</v>
      </c>
      <c r="F227" s="240" t="s">
        <v>291</v>
      </c>
      <c r="G227" s="237"/>
      <c r="H227" s="239" t="s">
        <v>1</v>
      </c>
      <c r="I227" s="241"/>
      <c r="J227" s="237"/>
      <c r="K227" s="237"/>
      <c r="L227" s="242"/>
      <c r="M227" s="243"/>
      <c r="N227" s="244"/>
      <c r="O227" s="244"/>
      <c r="P227" s="244"/>
      <c r="Q227" s="244"/>
      <c r="R227" s="244"/>
      <c r="S227" s="244"/>
      <c r="T227" s="24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6" t="s">
        <v>155</v>
      </c>
      <c r="AU227" s="246" t="s">
        <v>86</v>
      </c>
      <c r="AV227" s="13" t="s">
        <v>84</v>
      </c>
      <c r="AW227" s="13" t="s">
        <v>33</v>
      </c>
      <c r="AX227" s="13" t="s">
        <v>76</v>
      </c>
      <c r="AY227" s="246" t="s">
        <v>144</v>
      </c>
    </row>
    <row r="228" s="14" customFormat="1">
      <c r="A228" s="14"/>
      <c r="B228" s="247"/>
      <c r="C228" s="248"/>
      <c r="D228" s="238" t="s">
        <v>155</v>
      </c>
      <c r="E228" s="249" t="s">
        <v>1</v>
      </c>
      <c r="F228" s="250" t="s">
        <v>292</v>
      </c>
      <c r="G228" s="248"/>
      <c r="H228" s="251">
        <v>3.5750000000000002</v>
      </c>
      <c r="I228" s="252"/>
      <c r="J228" s="248"/>
      <c r="K228" s="248"/>
      <c r="L228" s="253"/>
      <c r="M228" s="254"/>
      <c r="N228" s="255"/>
      <c r="O228" s="255"/>
      <c r="P228" s="255"/>
      <c r="Q228" s="255"/>
      <c r="R228" s="255"/>
      <c r="S228" s="255"/>
      <c r="T228" s="25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7" t="s">
        <v>155</v>
      </c>
      <c r="AU228" s="257" t="s">
        <v>86</v>
      </c>
      <c r="AV228" s="14" t="s">
        <v>86</v>
      </c>
      <c r="AW228" s="14" t="s">
        <v>33</v>
      </c>
      <c r="AX228" s="14" t="s">
        <v>76</v>
      </c>
      <c r="AY228" s="257" t="s">
        <v>144</v>
      </c>
    </row>
    <row r="229" s="13" customFormat="1">
      <c r="A229" s="13"/>
      <c r="B229" s="236"/>
      <c r="C229" s="237"/>
      <c r="D229" s="238" t="s">
        <v>155</v>
      </c>
      <c r="E229" s="239" t="s">
        <v>1</v>
      </c>
      <c r="F229" s="240" t="s">
        <v>293</v>
      </c>
      <c r="G229" s="237"/>
      <c r="H229" s="239" t="s">
        <v>1</v>
      </c>
      <c r="I229" s="241"/>
      <c r="J229" s="237"/>
      <c r="K229" s="237"/>
      <c r="L229" s="242"/>
      <c r="M229" s="243"/>
      <c r="N229" s="244"/>
      <c r="O229" s="244"/>
      <c r="P229" s="244"/>
      <c r="Q229" s="244"/>
      <c r="R229" s="244"/>
      <c r="S229" s="244"/>
      <c r="T229" s="24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6" t="s">
        <v>155</v>
      </c>
      <c r="AU229" s="246" t="s">
        <v>86</v>
      </c>
      <c r="AV229" s="13" t="s">
        <v>84</v>
      </c>
      <c r="AW229" s="13" t="s">
        <v>33</v>
      </c>
      <c r="AX229" s="13" t="s">
        <v>76</v>
      </c>
      <c r="AY229" s="246" t="s">
        <v>144</v>
      </c>
    </row>
    <row r="230" s="14" customFormat="1">
      <c r="A230" s="14"/>
      <c r="B230" s="247"/>
      <c r="C230" s="248"/>
      <c r="D230" s="238" t="s">
        <v>155</v>
      </c>
      <c r="E230" s="249" t="s">
        <v>1</v>
      </c>
      <c r="F230" s="250" t="s">
        <v>294</v>
      </c>
      <c r="G230" s="248"/>
      <c r="H230" s="251">
        <v>0.95999999999999996</v>
      </c>
      <c r="I230" s="252"/>
      <c r="J230" s="248"/>
      <c r="K230" s="248"/>
      <c r="L230" s="253"/>
      <c r="M230" s="254"/>
      <c r="N230" s="255"/>
      <c r="O230" s="255"/>
      <c r="P230" s="255"/>
      <c r="Q230" s="255"/>
      <c r="R230" s="255"/>
      <c r="S230" s="255"/>
      <c r="T230" s="256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7" t="s">
        <v>155</v>
      </c>
      <c r="AU230" s="257" t="s">
        <v>86</v>
      </c>
      <c r="AV230" s="14" t="s">
        <v>86</v>
      </c>
      <c r="AW230" s="14" t="s">
        <v>33</v>
      </c>
      <c r="AX230" s="14" t="s">
        <v>76</v>
      </c>
      <c r="AY230" s="257" t="s">
        <v>144</v>
      </c>
    </row>
    <row r="231" s="15" customFormat="1">
      <c r="A231" s="15"/>
      <c r="B231" s="258"/>
      <c r="C231" s="259"/>
      <c r="D231" s="238" t="s">
        <v>155</v>
      </c>
      <c r="E231" s="260" t="s">
        <v>1</v>
      </c>
      <c r="F231" s="261" t="s">
        <v>160</v>
      </c>
      <c r="G231" s="259"/>
      <c r="H231" s="262">
        <v>4.5350000000000001</v>
      </c>
      <c r="I231" s="263"/>
      <c r="J231" s="259"/>
      <c r="K231" s="259"/>
      <c r="L231" s="264"/>
      <c r="M231" s="265"/>
      <c r="N231" s="266"/>
      <c r="O231" s="266"/>
      <c r="P231" s="266"/>
      <c r="Q231" s="266"/>
      <c r="R231" s="266"/>
      <c r="S231" s="266"/>
      <c r="T231" s="267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8" t="s">
        <v>155</v>
      </c>
      <c r="AU231" s="268" t="s">
        <v>86</v>
      </c>
      <c r="AV231" s="15" t="s">
        <v>151</v>
      </c>
      <c r="AW231" s="15" t="s">
        <v>33</v>
      </c>
      <c r="AX231" s="15" t="s">
        <v>84</v>
      </c>
      <c r="AY231" s="268" t="s">
        <v>144</v>
      </c>
    </row>
    <row r="232" s="2" customFormat="1" ht="24.15" customHeight="1">
      <c r="A232" s="38"/>
      <c r="B232" s="39"/>
      <c r="C232" s="218" t="s">
        <v>295</v>
      </c>
      <c r="D232" s="218" t="s">
        <v>146</v>
      </c>
      <c r="E232" s="219" t="s">
        <v>296</v>
      </c>
      <c r="F232" s="220" t="s">
        <v>297</v>
      </c>
      <c r="G232" s="221" t="s">
        <v>149</v>
      </c>
      <c r="H232" s="222">
        <v>7.0789999999999997</v>
      </c>
      <c r="I232" s="223"/>
      <c r="J232" s="224">
        <f>ROUND(I232*H232,2)</f>
        <v>0</v>
      </c>
      <c r="K232" s="220" t="s">
        <v>150</v>
      </c>
      <c r="L232" s="44"/>
      <c r="M232" s="225" t="s">
        <v>1</v>
      </c>
      <c r="N232" s="226" t="s">
        <v>41</v>
      </c>
      <c r="O232" s="91"/>
      <c r="P232" s="227">
        <f>O232*H232</f>
        <v>0</v>
      </c>
      <c r="Q232" s="227">
        <v>0.22897999999999999</v>
      </c>
      <c r="R232" s="227">
        <f>Q232*H232</f>
        <v>1.6209494199999999</v>
      </c>
      <c r="S232" s="227">
        <v>0</v>
      </c>
      <c r="T232" s="22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9" t="s">
        <v>151</v>
      </c>
      <c r="AT232" s="229" t="s">
        <v>146</v>
      </c>
      <c r="AU232" s="229" t="s">
        <v>86</v>
      </c>
      <c r="AY232" s="17" t="s">
        <v>144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17" t="s">
        <v>84</v>
      </c>
      <c r="BK232" s="230">
        <f>ROUND(I232*H232,2)</f>
        <v>0</v>
      </c>
      <c r="BL232" s="17" t="s">
        <v>151</v>
      </c>
      <c r="BM232" s="229" t="s">
        <v>298</v>
      </c>
    </row>
    <row r="233" s="2" customFormat="1">
      <c r="A233" s="38"/>
      <c r="B233" s="39"/>
      <c r="C233" s="40"/>
      <c r="D233" s="231" t="s">
        <v>153</v>
      </c>
      <c r="E233" s="40"/>
      <c r="F233" s="232" t="s">
        <v>299</v>
      </c>
      <c r="G233" s="40"/>
      <c r="H233" s="40"/>
      <c r="I233" s="233"/>
      <c r="J233" s="40"/>
      <c r="K233" s="40"/>
      <c r="L233" s="44"/>
      <c r="M233" s="234"/>
      <c r="N233" s="235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153</v>
      </c>
      <c r="AU233" s="17" t="s">
        <v>86</v>
      </c>
    </row>
    <row r="234" s="13" customFormat="1">
      <c r="A234" s="13"/>
      <c r="B234" s="236"/>
      <c r="C234" s="237"/>
      <c r="D234" s="238" t="s">
        <v>155</v>
      </c>
      <c r="E234" s="239" t="s">
        <v>1</v>
      </c>
      <c r="F234" s="240" t="s">
        <v>300</v>
      </c>
      <c r="G234" s="237"/>
      <c r="H234" s="239" t="s">
        <v>1</v>
      </c>
      <c r="I234" s="241"/>
      <c r="J234" s="237"/>
      <c r="K234" s="237"/>
      <c r="L234" s="242"/>
      <c r="M234" s="243"/>
      <c r="N234" s="244"/>
      <c r="O234" s="244"/>
      <c r="P234" s="244"/>
      <c r="Q234" s="244"/>
      <c r="R234" s="244"/>
      <c r="S234" s="244"/>
      <c r="T234" s="24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6" t="s">
        <v>155</v>
      </c>
      <c r="AU234" s="246" t="s">
        <v>86</v>
      </c>
      <c r="AV234" s="13" t="s">
        <v>84</v>
      </c>
      <c r="AW234" s="13" t="s">
        <v>33</v>
      </c>
      <c r="AX234" s="13" t="s">
        <v>76</v>
      </c>
      <c r="AY234" s="246" t="s">
        <v>144</v>
      </c>
    </row>
    <row r="235" s="14" customFormat="1">
      <c r="A235" s="14"/>
      <c r="B235" s="247"/>
      <c r="C235" s="248"/>
      <c r="D235" s="238" t="s">
        <v>155</v>
      </c>
      <c r="E235" s="249" t="s">
        <v>1</v>
      </c>
      <c r="F235" s="250" t="s">
        <v>301</v>
      </c>
      <c r="G235" s="248"/>
      <c r="H235" s="251">
        <v>7.0789999999999997</v>
      </c>
      <c r="I235" s="252"/>
      <c r="J235" s="248"/>
      <c r="K235" s="248"/>
      <c r="L235" s="253"/>
      <c r="M235" s="254"/>
      <c r="N235" s="255"/>
      <c r="O235" s="255"/>
      <c r="P235" s="255"/>
      <c r="Q235" s="255"/>
      <c r="R235" s="255"/>
      <c r="S235" s="255"/>
      <c r="T235" s="256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7" t="s">
        <v>155</v>
      </c>
      <c r="AU235" s="257" t="s">
        <v>86</v>
      </c>
      <c r="AV235" s="14" t="s">
        <v>86</v>
      </c>
      <c r="AW235" s="14" t="s">
        <v>33</v>
      </c>
      <c r="AX235" s="14" t="s">
        <v>84</v>
      </c>
      <c r="AY235" s="257" t="s">
        <v>144</v>
      </c>
    </row>
    <row r="236" s="2" customFormat="1" ht="24.15" customHeight="1">
      <c r="A236" s="38"/>
      <c r="B236" s="39"/>
      <c r="C236" s="218" t="s">
        <v>7</v>
      </c>
      <c r="D236" s="218" t="s">
        <v>146</v>
      </c>
      <c r="E236" s="219" t="s">
        <v>302</v>
      </c>
      <c r="F236" s="220" t="s">
        <v>303</v>
      </c>
      <c r="G236" s="221" t="s">
        <v>149</v>
      </c>
      <c r="H236" s="222">
        <v>8.3499999999999996</v>
      </c>
      <c r="I236" s="223"/>
      <c r="J236" s="224">
        <f>ROUND(I236*H236,2)</f>
        <v>0</v>
      </c>
      <c r="K236" s="220" t="s">
        <v>150</v>
      </c>
      <c r="L236" s="44"/>
      <c r="M236" s="225" t="s">
        <v>1</v>
      </c>
      <c r="N236" s="226" t="s">
        <v>41</v>
      </c>
      <c r="O236" s="91"/>
      <c r="P236" s="227">
        <f>O236*H236</f>
        <v>0</v>
      </c>
      <c r="Q236" s="227">
        <v>0.26878000000000002</v>
      </c>
      <c r="R236" s="227">
        <f>Q236*H236</f>
        <v>2.244313</v>
      </c>
      <c r="S236" s="227">
        <v>0</v>
      </c>
      <c r="T236" s="22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9" t="s">
        <v>151</v>
      </c>
      <c r="AT236" s="229" t="s">
        <v>146</v>
      </c>
      <c r="AU236" s="229" t="s">
        <v>86</v>
      </c>
      <c r="AY236" s="17" t="s">
        <v>144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7" t="s">
        <v>84</v>
      </c>
      <c r="BK236" s="230">
        <f>ROUND(I236*H236,2)</f>
        <v>0</v>
      </c>
      <c r="BL236" s="17" t="s">
        <v>151</v>
      </c>
      <c r="BM236" s="229" t="s">
        <v>304</v>
      </c>
    </row>
    <row r="237" s="2" customFormat="1">
      <c r="A237" s="38"/>
      <c r="B237" s="39"/>
      <c r="C237" s="40"/>
      <c r="D237" s="231" t="s">
        <v>153</v>
      </c>
      <c r="E237" s="40"/>
      <c r="F237" s="232" t="s">
        <v>305</v>
      </c>
      <c r="G237" s="40"/>
      <c r="H237" s="40"/>
      <c r="I237" s="233"/>
      <c r="J237" s="40"/>
      <c r="K237" s="40"/>
      <c r="L237" s="44"/>
      <c r="M237" s="234"/>
      <c r="N237" s="235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153</v>
      </c>
      <c r="AU237" s="17" t="s">
        <v>86</v>
      </c>
    </row>
    <row r="238" s="13" customFormat="1">
      <c r="A238" s="13"/>
      <c r="B238" s="236"/>
      <c r="C238" s="237"/>
      <c r="D238" s="238" t="s">
        <v>155</v>
      </c>
      <c r="E238" s="239" t="s">
        <v>1</v>
      </c>
      <c r="F238" s="240" t="s">
        <v>306</v>
      </c>
      <c r="G238" s="237"/>
      <c r="H238" s="239" t="s">
        <v>1</v>
      </c>
      <c r="I238" s="241"/>
      <c r="J238" s="237"/>
      <c r="K238" s="237"/>
      <c r="L238" s="242"/>
      <c r="M238" s="243"/>
      <c r="N238" s="244"/>
      <c r="O238" s="244"/>
      <c r="P238" s="244"/>
      <c r="Q238" s="244"/>
      <c r="R238" s="244"/>
      <c r="S238" s="244"/>
      <c r="T238" s="24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6" t="s">
        <v>155</v>
      </c>
      <c r="AU238" s="246" t="s">
        <v>86</v>
      </c>
      <c r="AV238" s="13" t="s">
        <v>84</v>
      </c>
      <c r="AW238" s="13" t="s">
        <v>33</v>
      </c>
      <c r="AX238" s="13" t="s">
        <v>76</v>
      </c>
      <c r="AY238" s="246" t="s">
        <v>144</v>
      </c>
    </row>
    <row r="239" s="14" customFormat="1">
      <c r="A239" s="14"/>
      <c r="B239" s="247"/>
      <c r="C239" s="248"/>
      <c r="D239" s="238" t="s">
        <v>155</v>
      </c>
      <c r="E239" s="249" t="s">
        <v>1</v>
      </c>
      <c r="F239" s="250" t="s">
        <v>307</v>
      </c>
      <c r="G239" s="248"/>
      <c r="H239" s="251">
        <v>8.3499999999999996</v>
      </c>
      <c r="I239" s="252"/>
      <c r="J239" s="248"/>
      <c r="K239" s="248"/>
      <c r="L239" s="253"/>
      <c r="M239" s="254"/>
      <c r="N239" s="255"/>
      <c r="O239" s="255"/>
      <c r="P239" s="255"/>
      <c r="Q239" s="255"/>
      <c r="R239" s="255"/>
      <c r="S239" s="255"/>
      <c r="T239" s="25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7" t="s">
        <v>155</v>
      </c>
      <c r="AU239" s="257" t="s">
        <v>86</v>
      </c>
      <c r="AV239" s="14" t="s">
        <v>86</v>
      </c>
      <c r="AW239" s="14" t="s">
        <v>33</v>
      </c>
      <c r="AX239" s="14" t="s">
        <v>84</v>
      </c>
      <c r="AY239" s="257" t="s">
        <v>144</v>
      </c>
    </row>
    <row r="240" s="2" customFormat="1" ht="24.15" customHeight="1">
      <c r="A240" s="38"/>
      <c r="B240" s="39"/>
      <c r="C240" s="218" t="s">
        <v>308</v>
      </c>
      <c r="D240" s="218" t="s">
        <v>146</v>
      </c>
      <c r="E240" s="219" t="s">
        <v>309</v>
      </c>
      <c r="F240" s="220" t="s">
        <v>310</v>
      </c>
      <c r="G240" s="221" t="s">
        <v>149</v>
      </c>
      <c r="H240" s="222">
        <v>29.949999999999999</v>
      </c>
      <c r="I240" s="223"/>
      <c r="J240" s="224">
        <f>ROUND(I240*H240,2)</f>
        <v>0</v>
      </c>
      <c r="K240" s="220" t="s">
        <v>150</v>
      </c>
      <c r="L240" s="44"/>
      <c r="M240" s="225" t="s">
        <v>1</v>
      </c>
      <c r="N240" s="226" t="s">
        <v>41</v>
      </c>
      <c r="O240" s="91"/>
      <c r="P240" s="227">
        <f>O240*H240</f>
        <v>0</v>
      </c>
      <c r="Q240" s="227">
        <v>0.35010999999999998</v>
      </c>
      <c r="R240" s="227">
        <f>Q240*H240</f>
        <v>10.485794499999999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151</v>
      </c>
      <c r="AT240" s="229" t="s">
        <v>146</v>
      </c>
      <c r="AU240" s="229" t="s">
        <v>86</v>
      </c>
      <c r="AY240" s="17" t="s">
        <v>144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84</v>
      </c>
      <c r="BK240" s="230">
        <f>ROUND(I240*H240,2)</f>
        <v>0</v>
      </c>
      <c r="BL240" s="17" t="s">
        <v>151</v>
      </c>
      <c r="BM240" s="229" t="s">
        <v>311</v>
      </c>
    </row>
    <row r="241" s="2" customFormat="1">
      <c r="A241" s="38"/>
      <c r="B241" s="39"/>
      <c r="C241" s="40"/>
      <c r="D241" s="231" t="s">
        <v>153</v>
      </c>
      <c r="E241" s="40"/>
      <c r="F241" s="232" t="s">
        <v>312</v>
      </c>
      <c r="G241" s="40"/>
      <c r="H241" s="40"/>
      <c r="I241" s="233"/>
      <c r="J241" s="40"/>
      <c r="K241" s="40"/>
      <c r="L241" s="44"/>
      <c r="M241" s="234"/>
      <c r="N241" s="235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153</v>
      </c>
      <c r="AU241" s="17" t="s">
        <v>86</v>
      </c>
    </row>
    <row r="242" s="13" customFormat="1">
      <c r="A242" s="13"/>
      <c r="B242" s="236"/>
      <c r="C242" s="237"/>
      <c r="D242" s="238" t="s">
        <v>155</v>
      </c>
      <c r="E242" s="239" t="s">
        <v>1</v>
      </c>
      <c r="F242" s="240" t="s">
        <v>313</v>
      </c>
      <c r="G242" s="237"/>
      <c r="H242" s="239" t="s">
        <v>1</v>
      </c>
      <c r="I242" s="241"/>
      <c r="J242" s="237"/>
      <c r="K242" s="237"/>
      <c r="L242" s="242"/>
      <c r="M242" s="243"/>
      <c r="N242" s="244"/>
      <c r="O242" s="244"/>
      <c r="P242" s="244"/>
      <c r="Q242" s="244"/>
      <c r="R242" s="244"/>
      <c r="S242" s="244"/>
      <c r="T242" s="24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6" t="s">
        <v>155</v>
      </c>
      <c r="AU242" s="246" t="s">
        <v>86</v>
      </c>
      <c r="AV242" s="13" t="s">
        <v>84</v>
      </c>
      <c r="AW242" s="13" t="s">
        <v>33</v>
      </c>
      <c r="AX242" s="13" t="s">
        <v>76</v>
      </c>
      <c r="AY242" s="246" t="s">
        <v>144</v>
      </c>
    </row>
    <row r="243" s="14" customFormat="1">
      <c r="A243" s="14"/>
      <c r="B243" s="247"/>
      <c r="C243" s="248"/>
      <c r="D243" s="238" t="s">
        <v>155</v>
      </c>
      <c r="E243" s="249" t="s">
        <v>1</v>
      </c>
      <c r="F243" s="250" t="s">
        <v>314</v>
      </c>
      <c r="G243" s="248"/>
      <c r="H243" s="251">
        <v>10.800000000000001</v>
      </c>
      <c r="I243" s="252"/>
      <c r="J243" s="248"/>
      <c r="K243" s="248"/>
      <c r="L243" s="253"/>
      <c r="M243" s="254"/>
      <c r="N243" s="255"/>
      <c r="O243" s="255"/>
      <c r="P243" s="255"/>
      <c r="Q243" s="255"/>
      <c r="R243" s="255"/>
      <c r="S243" s="255"/>
      <c r="T243" s="256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7" t="s">
        <v>155</v>
      </c>
      <c r="AU243" s="257" t="s">
        <v>86</v>
      </c>
      <c r="AV243" s="14" t="s">
        <v>86</v>
      </c>
      <c r="AW243" s="14" t="s">
        <v>33</v>
      </c>
      <c r="AX243" s="14" t="s">
        <v>76</v>
      </c>
      <c r="AY243" s="257" t="s">
        <v>144</v>
      </c>
    </row>
    <row r="244" s="13" customFormat="1">
      <c r="A244" s="13"/>
      <c r="B244" s="236"/>
      <c r="C244" s="237"/>
      <c r="D244" s="238" t="s">
        <v>155</v>
      </c>
      <c r="E244" s="239" t="s">
        <v>1</v>
      </c>
      <c r="F244" s="240" t="s">
        <v>306</v>
      </c>
      <c r="G244" s="237"/>
      <c r="H244" s="239" t="s">
        <v>1</v>
      </c>
      <c r="I244" s="241"/>
      <c r="J244" s="237"/>
      <c r="K244" s="237"/>
      <c r="L244" s="242"/>
      <c r="M244" s="243"/>
      <c r="N244" s="244"/>
      <c r="O244" s="244"/>
      <c r="P244" s="244"/>
      <c r="Q244" s="244"/>
      <c r="R244" s="244"/>
      <c r="S244" s="244"/>
      <c r="T244" s="24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6" t="s">
        <v>155</v>
      </c>
      <c r="AU244" s="246" t="s">
        <v>86</v>
      </c>
      <c r="AV244" s="13" t="s">
        <v>84</v>
      </c>
      <c r="AW244" s="13" t="s">
        <v>33</v>
      </c>
      <c r="AX244" s="13" t="s">
        <v>76</v>
      </c>
      <c r="AY244" s="246" t="s">
        <v>144</v>
      </c>
    </row>
    <row r="245" s="14" customFormat="1">
      <c r="A245" s="14"/>
      <c r="B245" s="247"/>
      <c r="C245" s="248"/>
      <c r="D245" s="238" t="s">
        <v>155</v>
      </c>
      <c r="E245" s="249" t="s">
        <v>1</v>
      </c>
      <c r="F245" s="250" t="s">
        <v>315</v>
      </c>
      <c r="G245" s="248"/>
      <c r="H245" s="251">
        <v>10.800000000000001</v>
      </c>
      <c r="I245" s="252"/>
      <c r="J245" s="248"/>
      <c r="K245" s="248"/>
      <c r="L245" s="253"/>
      <c r="M245" s="254"/>
      <c r="N245" s="255"/>
      <c r="O245" s="255"/>
      <c r="P245" s="255"/>
      <c r="Q245" s="255"/>
      <c r="R245" s="255"/>
      <c r="S245" s="255"/>
      <c r="T245" s="25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7" t="s">
        <v>155</v>
      </c>
      <c r="AU245" s="257" t="s">
        <v>86</v>
      </c>
      <c r="AV245" s="14" t="s">
        <v>86</v>
      </c>
      <c r="AW245" s="14" t="s">
        <v>33</v>
      </c>
      <c r="AX245" s="14" t="s">
        <v>76</v>
      </c>
      <c r="AY245" s="257" t="s">
        <v>144</v>
      </c>
    </row>
    <row r="246" s="13" customFormat="1">
      <c r="A246" s="13"/>
      <c r="B246" s="236"/>
      <c r="C246" s="237"/>
      <c r="D246" s="238" t="s">
        <v>155</v>
      </c>
      <c r="E246" s="239" t="s">
        <v>1</v>
      </c>
      <c r="F246" s="240" t="s">
        <v>316</v>
      </c>
      <c r="G246" s="237"/>
      <c r="H246" s="239" t="s">
        <v>1</v>
      </c>
      <c r="I246" s="241"/>
      <c r="J246" s="237"/>
      <c r="K246" s="237"/>
      <c r="L246" s="242"/>
      <c r="M246" s="243"/>
      <c r="N246" s="244"/>
      <c r="O246" s="244"/>
      <c r="P246" s="244"/>
      <c r="Q246" s="244"/>
      <c r="R246" s="244"/>
      <c r="S246" s="244"/>
      <c r="T246" s="24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6" t="s">
        <v>155</v>
      </c>
      <c r="AU246" s="246" t="s">
        <v>86</v>
      </c>
      <c r="AV246" s="13" t="s">
        <v>84</v>
      </c>
      <c r="AW246" s="13" t="s">
        <v>33</v>
      </c>
      <c r="AX246" s="13" t="s">
        <v>76</v>
      </c>
      <c r="AY246" s="246" t="s">
        <v>144</v>
      </c>
    </row>
    <row r="247" s="14" customFormat="1">
      <c r="A247" s="14"/>
      <c r="B247" s="247"/>
      <c r="C247" s="248"/>
      <c r="D247" s="238" t="s">
        <v>155</v>
      </c>
      <c r="E247" s="249" t="s">
        <v>1</v>
      </c>
      <c r="F247" s="250" t="s">
        <v>307</v>
      </c>
      <c r="G247" s="248"/>
      <c r="H247" s="251">
        <v>8.3499999999999996</v>
      </c>
      <c r="I247" s="252"/>
      <c r="J247" s="248"/>
      <c r="K247" s="248"/>
      <c r="L247" s="253"/>
      <c r="M247" s="254"/>
      <c r="N247" s="255"/>
      <c r="O247" s="255"/>
      <c r="P247" s="255"/>
      <c r="Q247" s="255"/>
      <c r="R247" s="255"/>
      <c r="S247" s="255"/>
      <c r="T247" s="256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7" t="s">
        <v>155</v>
      </c>
      <c r="AU247" s="257" t="s">
        <v>86</v>
      </c>
      <c r="AV247" s="14" t="s">
        <v>86</v>
      </c>
      <c r="AW247" s="14" t="s">
        <v>33</v>
      </c>
      <c r="AX247" s="14" t="s">
        <v>76</v>
      </c>
      <c r="AY247" s="257" t="s">
        <v>144</v>
      </c>
    </row>
    <row r="248" s="15" customFormat="1">
      <c r="A248" s="15"/>
      <c r="B248" s="258"/>
      <c r="C248" s="259"/>
      <c r="D248" s="238" t="s">
        <v>155</v>
      </c>
      <c r="E248" s="260" t="s">
        <v>1</v>
      </c>
      <c r="F248" s="261" t="s">
        <v>160</v>
      </c>
      <c r="G248" s="259"/>
      <c r="H248" s="262">
        <v>29.950000000000003</v>
      </c>
      <c r="I248" s="263"/>
      <c r="J248" s="259"/>
      <c r="K248" s="259"/>
      <c r="L248" s="264"/>
      <c r="M248" s="265"/>
      <c r="N248" s="266"/>
      <c r="O248" s="266"/>
      <c r="P248" s="266"/>
      <c r="Q248" s="266"/>
      <c r="R248" s="266"/>
      <c r="S248" s="266"/>
      <c r="T248" s="267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68" t="s">
        <v>155</v>
      </c>
      <c r="AU248" s="268" t="s">
        <v>86</v>
      </c>
      <c r="AV248" s="15" t="s">
        <v>151</v>
      </c>
      <c r="AW248" s="15" t="s">
        <v>33</v>
      </c>
      <c r="AX248" s="15" t="s">
        <v>84</v>
      </c>
      <c r="AY248" s="268" t="s">
        <v>144</v>
      </c>
    </row>
    <row r="249" s="2" customFormat="1" ht="24.15" customHeight="1">
      <c r="A249" s="38"/>
      <c r="B249" s="39"/>
      <c r="C249" s="218" t="s">
        <v>317</v>
      </c>
      <c r="D249" s="218" t="s">
        <v>146</v>
      </c>
      <c r="E249" s="219" t="s">
        <v>318</v>
      </c>
      <c r="F249" s="220" t="s">
        <v>319</v>
      </c>
      <c r="G249" s="221" t="s">
        <v>196</v>
      </c>
      <c r="H249" s="222">
        <v>0.056000000000000001</v>
      </c>
      <c r="I249" s="223"/>
      <c r="J249" s="224">
        <f>ROUND(I249*H249,2)</f>
        <v>0</v>
      </c>
      <c r="K249" s="220" t="s">
        <v>150</v>
      </c>
      <c r="L249" s="44"/>
      <c r="M249" s="225" t="s">
        <v>1</v>
      </c>
      <c r="N249" s="226" t="s">
        <v>41</v>
      </c>
      <c r="O249" s="91"/>
      <c r="P249" s="227">
        <f>O249*H249</f>
        <v>0</v>
      </c>
      <c r="Q249" s="227">
        <v>0.019539999999999998</v>
      </c>
      <c r="R249" s="227">
        <f>Q249*H249</f>
        <v>0.00109424</v>
      </c>
      <c r="S249" s="227">
        <v>0</v>
      </c>
      <c r="T249" s="228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9" t="s">
        <v>151</v>
      </c>
      <c r="AT249" s="229" t="s">
        <v>146</v>
      </c>
      <c r="AU249" s="229" t="s">
        <v>86</v>
      </c>
      <c r="AY249" s="17" t="s">
        <v>144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17" t="s">
        <v>84</v>
      </c>
      <c r="BK249" s="230">
        <f>ROUND(I249*H249,2)</f>
        <v>0</v>
      </c>
      <c r="BL249" s="17" t="s">
        <v>151</v>
      </c>
      <c r="BM249" s="229" t="s">
        <v>320</v>
      </c>
    </row>
    <row r="250" s="2" customFormat="1">
      <c r="A250" s="38"/>
      <c r="B250" s="39"/>
      <c r="C250" s="40"/>
      <c r="D250" s="231" t="s">
        <v>153</v>
      </c>
      <c r="E250" s="40"/>
      <c r="F250" s="232" t="s">
        <v>321</v>
      </c>
      <c r="G250" s="40"/>
      <c r="H250" s="40"/>
      <c r="I250" s="233"/>
      <c r="J250" s="40"/>
      <c r="K250" s="40"/>
      <c r="L250" s="44"/>
      <c r="M250" s="234"/>
      <c r="N250" s="235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153</v>
      </c>
      <c r="AU250" s="17" t="s">
        <v>86</v>
      </c>
    </row>
    <row r="251" s="13" customFormat="1">
      <c r="A251" s="13"/>
      <c r="B251" s="236"/>
      <c r="C251" s="237"/>
      <c r="D251" s="238" t="s">
        <v>155</v>
      </c>
      <c r="E251" s="239" t="s">
        <v>1</v>
      </c>
      <c r="F251" s="240" t="s">
        <v>322</v>
      </c>
      <c r="G251" s="237"/>
      <c r="H251" s="239" t="s">
        <v>1</v>
      </c>
      <c r="I251" s="241"/>
      <c r="J251" s="237"/>
      <c r="K251" s="237"/>
      <c r="L251" s="242"/>
      <c r="M251" s="243"/>
      <c r="N251" s="244"/>
      <c r="O251" s="244"/>
      <c r="P251" s="244"/>
      <c r="Q251" s="244"/>
      <c r="R251" s="244"/>
      <c r="S251" s="244"/>
      <c r="T251" s="24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6" t="s">
        <v>155</v>
      </c>
      <c r="AU251" s="246" t="s">
        <v>86</v>
      </c>
      <c r="AV251" s="13" t="s">
        <v>84</v>
      </c>
      <c r="AW251" s="13" t="s">
        <v>33</v>
      </c>
      <c r="AX251" s="13" t="s">
        <v>76</v>
      </c>
      <c r="AY251" s="246" t="s">
        <v>144</v>
      </c>
    </row>
    <row r="252" s="14" customFormat="1">
      <c r="A252" s="14"/>
      <c r="B252" s="247"/>
      <c r="C252" s="248"/>
      <c r="D252" s="238" t="s">
        <v>155</v>
      </c>
      <c r="E252" s="249" t="s">
        <v>1</v>
      </c>
      <c r="F252" s="250" t="s">
        <v>323</v>
      </c>
      <c r="G252" s="248"/>
      <c r="H252" s="251">
        <v>0.056000000000000001</v>
      </c>
      <c r="I252" s="252"/>
      <c r="J252" s="248"/>
      <c r="K252" s="248"/>
      <c r="L252" s="253"/>
      <c r="M252" s="254"/>
      <c r="N252" s="255"/>
      <c r="O252" s="255"/>
      <c r="P252" s="255"/>
      <c r="Q252" s="255"/>
      <c r="R252" s="255"/>
      <c r="S252" s="255"/>
      <c r="T252" s="256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7" t="s">
        <v>155</v>
      </c>
      <c r="AU252" s="257" t="s">
        <v>86</v>
      </c>
      <c r="AV252" s="14" t="s">
        <v>86</v>
      </c>
      <c r="AW252" s="14" t="s">
        <v>33</v>
      </c>
      <c r="AX252" s="14" t="s">
        <v>84</v>
      </c>
      <c r="AY252" s="257" t="s">
        <v>144</v>
      </c>
    </row>
    <row r="253" s="2" customFormat="1" ht="21.75" customHeight="1">
      <c r="A253" s="38"/>
      <c r="B253" s="39"/>
      <c r="C253" s="269" t="s">
        <v>324</v>
      </c>
      <c r="D253" s="269" t="s">
        <v>193</v>
      </c>
      <c r="E253" s="270" t="s">
        <v>325</v>
      </c>
      <c r="F253" s="271" t="s">
        <v>326</v>
      </c>
      <c r="G253" s="272" t="s">
        <v>196</v>
      </c>
      <c r="H253" s="273">
        <v>0.056000000000000001</v>
      </c>
      <c r="I253" s="274"/>
      <c r="J253" s="275">
        <f>ROUND(I253*H253,2)</f>
        <v>0</v>
      </c>
      <c r="K253" s="271" t="s">
        <v>150</v>
      </c>
      <c r="L253" s="276"/>
      <c r="M253" s="277" t="s">
        <v>1</v>
      </c>
      <c r="N253" s="278" t="s">
        <v>41</v>
      </c>
      <c r="O253" s="91"/>
      <c r="P253" s="227">
        <f>O253*H253</f>
        <v>0</v>
      </c>
      <c r="Q253" s="227">
        <v>1</v>
      </c>
      <c r="R253" s="227">
        <f>Q253*H253</f>
        <v>0.056000000000000001</v>
      </c>
      <c r="S253" s="227">
        <v>0</v>
      </c>
      <c r="T253" s="22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9" t="s">
        <v>197</v>
      </c>
      <c r="AT253" s="229" t="s">
        <v>193</v>
      </c>
      <c r="AU253" s="229" t="s">
        <v>86</v>
      </c>
      <c r="AY253" s="17" t="s">
        <v>144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7" t="s">
        <v>84</v>
      </c>
      <c r="BK253" s="230">
        <f>ROUND(I253*H253,2)</f>
        <v>0</v>
      </c>
      <c r="BL253" s="17" t="s">
        <v>151</v>
      </c>
      <c r="BM253" s="229" t="s">
        <v>327</v>
      </c>
    </row>
    <row r="254" s="2" customFormat="1" ht="33" customHeight="1">
      <c r="A254" s="38"/>
      <c r="B254" s="39"/>
      <c r="C254" s="218" t="s">
        <v>328</v>
      </c>
      <c r="D254" s="218" t="s">
        <v>146</v>
      </c>
      <c r="E254" s="219" t="s">
        <v>329</v>
      </c>
      <c r="F254" s="220" t="s">
        <v>330</v>
      </c>
      <c r="G254" s="221" t="s">
        <v>196</v>
      </c>
      <c r="H254" s="222">
        <v>0.69299999999999995</v>
      </c>
      <c r="I254" s="223"/>
      <c r="J254" s="224">
        <f>ROUND(I254*H254,2)</f>
        <v>0</v>
      </c>
      <c r="K254" s="220" t="s">
        <v>150</v>
      </c>
      <c r="L254" s="44"/>
      <c r="M254" s="225" t="s">
        <v>1</v>
      </c>
      <c r="N254" s="226" t="s">
        <v>41</v>
      </c>
      <c r="O254" s="91"/>
      <c r="P254" s="227">
        <f>O254*H254</f>
        <v>0</v>
      </c>
      <c r="Q254" s="227">
        <v>0.017090000000000001</v>
      </c>
      <c r="R254" s="227">
        <f>Q254*H254</f>
        <v>0.011843370000000001</v>
      </c>
      <c r="S254" s="227">
        <v>0</v>
      </c>
      <c r="T254" s="22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9" t="s">
        <v>151</v>
      </c>
      <c r="AT254" s="229" t="s">
        <v>146</v>
      </c>
      <c r="AU254" s="229" t="s">
        <v>86</v>
      </c>
      <c r="AY254" s="17" t="s">
        <v>144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17" t="s">
        <v>84</v>
      </c>
      <c r="BK254" s="230">
        <f>ROUND(I254*H254,2)</f>
        <v>0</v>
      </c>
      <c r="BL254" s="17" t="s">
        <v>151</v>
      </c>
      <c r="BM254" s="229" t="s">
        <v>331</v>
      </c>
    </row>
    <row r="255" s="2" customFormat="1">
      <c r="A255" s="38"/>
      <c r="B255" s="39"/>
      <c r="C255" s="40"/>
      <c r="D255" s="231" t="s">
        <v>153</v>
      </c>
      <c r="E255" s="40"/>
      <c r="F255" s="232" t="s">
        <v>332</v>
      </c>
      <c r="G255" s="40"/>
      <c r="H255" s="40"/>
      <c r="I255" s="233"/>
      <c r="J255" s="40"/>
      <c r="K255" s="40"/>
      <c r="L255" s="44"/>
      <c r="M255" s="234"/>
      <c r="N255" s="235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153</v>
      </c>
      <c r="AU255" s="17" t="s">
        <v>86</v>
      </c>
    </row>
    <row r="256" s="13" customFormat="1">
      <c r="A256" s="13"/>
      <c r="B256" s="236"/>
      <c r="C256" s="237"/>
      <c r="D256" s="238" t="s">
        <v>155</v>
      </c>
      <c r="E256" s="239" t="s">
        <v>1</v>
      </c>
      <c r="F256" s="240" t="s">
        <v>333</v>
      </c>
      <c r="G256" s="237"/>
      <c r="H256" s="239" t="s">
        <v>1</v>
      </c>
      <c r="I256" s="241"/>
      <c r="J256" s="237"/>
      <c r="K256" s="237"/>
      <c r="L256" s="242"/>
      <c r="M256" s="243"/>
      <c r="N256" s="244"/>
      <c r="O256" s="244"/>
      <c r="P256" s="244"/>
      <c r="Q256" s="244"/>
      <c r="R256" s="244"/>
      <c r="S256" s="244"/>
      <c r="T256" s="24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6" t="s">
        <v>155</v>
      </c>
      <c r="AU256" s="246" t="s">
        <v>86</v>
      </c>
      <c r="AV256" s="13" t="s">
        <v>84</v>
      </c>
      <c r="AW256" s="13" t="s">
        <v>33</v>
      </c>
      <c r="AX256" s="13" t="s">
        <v>76</v>
      </c>
      <c r="AY256" s="246" t="s">
        <v>144</v>
      </c>
    </row>
    <row r="257" s="14" customFormat="1">
      <c r="A257" s="14"/>
      <c r="B257" s="247"/>
      <c r="C257" s="248"/>
      <c r="D257" s="238" t="s">
        <v>155</v>
      </c>
      <c r="E257" s="249" t="s">
        <v>1</v>
      </c>
      <c r="F257" s="250" t="s">
        <v>334</v>
      </c>
      <c r="G257" s="248"/>
      <c r="H257" s="251">
        <v>0.29999999999999999</v>
      </c>
      <c r="I257" s="252"/>
      <c r="J257" s="248"/>
      <c r="K257" s="248"/>
      <c r="L257" s="253"/>
      <c r="M257" s="254"/>
      <c r="N257" s="255"/>
      <c r="O257" s="255"/>
      <c r="P257" s="255"/>
      <c r="Q257" s="255"/>
      <c r="R257" s="255"/>
      <c r="S257" s="255"/>
      <c r="T257" s="256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7" t="s">
        <v>155</v>
      </c>
      <c r="AU257" s="257" t="s">
        <v>86</v>
      </c>
      <c r="AV257" s="14" t="s">
        <v>86</v>
      </c>
      <c r="AW257" s="14" t="s">
        <v>33</v>
      </c>
      <c r="AX257" s="14" t="s">
        <v>76</v>
      </c>
      <c r="AY257" s="257" t="s">
        <v>144</v>
      </c>
    </row>
    <row r="258" s="13" customFormat="1">
      <c r="A258" s="13"/>
      <c r="B258" s="236"/>
      <c r="C258" s="237"/>
      <c r="D258" s="238" t="s">
        <v>155</v>
      </c>
      <c r="E258" s="239" t="s">
        <v>1</v>
      </c>
      <c r="F258" s="240" t="s">
        <v>335</v>
      </c>
      <c r="G258" s="237"/>
      <c r="H258" s="239" t="s">
        <v>1</v>
      </c>
      <c r="I258" s="241"/>
      <c r="J258" s="237"/>
      <c r="K258" s="237"/>
      <c r="L258" s="242"/>
      <c r="M258" s="243"/>
      <c r="N258" s="244"/>
      <c r="O258" s="244"/>
      <c r="P258" s="244"/>
      <c r="Q258" s="244"/>
      <c r="R258" s="244"/>
      <c r="S258" s="244"/>
      <c r="T258" s="24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6" t="s">
        <v>155</v>
      </c>
      <c r="AU258" s="246" t="s">
        <v>86</v>
      </c>
      <c r="AV258" s="13" t="s">
        <v>84</v>
      </c>
      <c r="AW258" s="13" t="s">
        <v>33</v>
      </c>
      <c r="AX258" s="13" t="s">
        <v>76</v>
      </c>
      <c r="AY258" s="246" t="s">
        <v>144</v>
      </c>
    </row>
    <row r="259" s="14" customFormat="1">
      <c r="A259" s="14"/>
      <c r="B259" s="247"/>
      <c r="C259" s="248"/>
      <c r="D259" s="238" t="s">
        <v>155</v>
      </c>
      <c r="E259" s="249" t="s">
        <v>1</v>
      </c>
      <c r="F259" s="250" t="s">
        <v>336</v>
      </c>
      <c r="G259" s="248"/>
      <c r="H259" s="251">
        <v>0.124</v>
      </c>
      <c r="I259" s="252"/>
      <c r="J259" s="248"/>
      <c r="K259" s="248"/>
      <c r="L259" s="253"/>
      <c r="M259" s="254"/>
      <c r="N259" s="255"/>
      <c r="O259" s="255"/>
      <c r="P259" s="255"/>
      <c r="Q259" s="255"/>
      <c r="R259" s="255"/>
      <c r="S259" s="255"/>
      <c r="T259" s="256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7" t="s">
        <v>155</v>
      </c>
      <c r="AU259" s="257" t="s">
        <v>86</v>
      </c>
      <c r="AV259" s="14" t="s">
        <v>86</v>
      </c>
      <c r="AW259" s="14" t="s">
        <v>33</v>
      </c>
      <c r="AX259" s="14" t="s">
        <v>76</v>
      </c>
      <c r="AY259" s="257" t="s">
        <v>144</v>
      </c>
    </row>
    <row r="260" s="14" customFormat="1">
      <c r="A260" s="14"/>
      <c r="B260" s="247"/>
      <c r="C260" s="248"/>
      <c r="D260" s="238" t="s">
        <v>155</v>
      </c>
      <c r="E260" s="249" t="s">
        <v>1</v>
      </c>
      <c r="F260" s="250" t="s">
        <v>337</v>
      </c>
      <c r="G260" s="248"/>
      <c r="H260" s="251">
        <v>0.26900000000000002</v>
      </c>
      <c r="I260" s="252"/>
      <c r="J260" s="248"/>
      <c r="K260" s="248"/>
      <c r="L260" s="253"/>
      <c r="M260" s="254"/>
      <c r="N260" s="255"/>
      <c r="O260" s="255"/>
      <c r="P260" s="255"/>
      <c r="Q260" s="255"/>
      <c r="R260" s="255"/>
      <c r="S260" s="255"/>
      <c r="T260" s="256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7" t="s">
        <v>155</v>
      </c>
      <c r="AU260" s="257" t="s">
        <v>86</v>
      </c>
      <c r="AV260" s="14" t="s">
        <v>86</v>
      </c>
      <c r="AW260" s="14" t="s">
        <v>33</v>
      </c>
      <c r="AX260" s="14" t="s">
        <v>76</v>
      </c>
      <c r="AY260" s="257" t="s">
        <v>144</v>
      </c>
    </row>
    <row r="261" s="15" customFormat="1">
      <c r="A261" s="15"/>
      <c r="B261" s="258"/>
      <c r="C261" s="259"/>
      <c r="D261" s="238" t="s">
        <v>155</v>
      </c>
      <c r="E261" s="260" t="s">
        <v>1</v>
      </c>
      <c r="F261" s="261" t="s">
        <v>160</v>
      </c>
      <c r="G261" s="259"/>
      <c r="H261" s="262">
        <v>0.69300000000000006</v>
      </c>
      <c r="I261" s="263"/>
      <c r="J261" s="259"/>
      <c r="K261" s="259"/>
      <c r="L261" s="264"/>
      <c r="M261" s="265"/>
      <c r="N261" s="266"/>
      <c r="O261" s="266"/>
      <c r="P261" s="266"/>
      <c r="Q261" s="266"/>
      <c r="R261" s="266"/>
      <c r="S261" s="266"/>
      <c r="T261" s="267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68" t="s">
        <v>155</v>
      </c>
      <c r="AU261" s="268" t="s">
        <v>86</v>
      </c>
      <c r="AV261" s="15" t="s">
        <v>151</v>
      </c>
      <c r="AW261" s="15" t="s">
        <v>33</v>
      </c>
      <c r="AX261" s="15" t="s">
        <v>84</v>
      </c>
      <c r="AY261" s="268" t="s">
        <v>144</v>
      </c>
    </row>
    <row r="262" s="2" customFormat="1" ht="24.15" customHeight="1">
      <c r="A262" s="38"/>
      <c r="B262" s="39"/>
      <c r="C262" s="269" t="s">
        <v>338</v>
      </c>
      <c r="D262" s="269" t="s">
        <v>193</v>
      </c>
      <c r="E262" s="270" t="s">
        <v>339</v>
      </c>
      <c r="F262" s="271" t="s">
        <v>340</v>
      </c>
      <c r="G262" s="272" t="s">
        <v>196</v>
      </c>
      <c r="H262" s="273">
        <v>0.29999999999999999</v>
      </c>
      <c r="I262" s="274"/>
      <c r="J262" s="275">
        <f>ROUND(I262*H262,2)</f>
        <v>0</v>
      </c>
      <c r="K262" s="271" t="s">
        <v>150</v>
      </c>
      <c r="L262" s="276"/>
      <c r="M262" s="277" t="s">
        <v>1</v>
      </c>
      <c r="N262" s="278" t="s">
        <v>41</v>
      </c>
      <c r="O262" s="91"/>
      <c r="P262" s="227">
        <f>O262*H262</f>
        <v>0</v>
      </c>
      <c r="Q262" s="227">
        <v>1</v>
      </c>
      <c r="R262" s="227">
        <f>Q262*H262</f>
        <v>0.29999999999999999</v>
      </c>
      <c r="S262" s="227">
        <v>0</v>
      </c>
      <c r="T262" s="22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9" t="s">
        <v>197</v>
      </c>
      <c r="AT262" s="229" t="s">
        <v>193</v>
      </c>
      <c r="AU262" s="229" t="s">
        <v>86</v>
      </c>
      <c r="AY262" s="17" t="s">
        <v>144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17" t="s">
        <v>84</v>
      </c>
      <c r="BK262" s="230">
        <f>ROUND(I262*H262,2)</f>
        <v>0</v>
      </c>
      <c r="BL262" s="17" t="s">
        <v>151</v>
      </c>
      <c r="BM262" s="229" t="s">
        <v>341</v>
      </c>
    </row>
    <row r="263" s="2" customFormat="1" ht="24.15" customHeight="1">
      <c r="A263" s="38"/>
      <c r="B263" s="39"/>
      <c r="C263" s="269" t="s">
        <v>342</v>
      </c>
      <c r="D263" s="269" t="s">
        <v>193</v>
      </c>
      <c r="E263" s="270" t="s">
        <v>343</v>
      </c>
      <c r="F263" s="271" t="s">
        <v>344</v>
      </c>
      <c r="G263" s="272" t="s">
        <v>196</v>
      </c>
      <c r="H263" s="273">
        <v>0.39200000000000002</v>
      </c>
      <c r="I263" s="274"/>
      <c r="J263" s="275">
        <f>ROUND(I263*H263,2)</f>
        <v>0</v>
      </c>
      <c r="K263" s="271" t="s">
        <v>150</v>
      </c>
      <c r="L263" s="276"/>
      <c r="M263" s="277" t="s">
        <v>1</v>
      </c>
      <c r="N263" s="278" t="s">
        <v>41</v>
      </c>
      <c r="O263" s="91"/>
      <c r="P263" s="227">
        <f>O263*H263</f>
        <v>0</v>
      </c>
      <c r="Q263" s="227">
        <v>1</v>
      </c>
      <c r="R263" s="227">
        <f>Q263*H263</f>
        <v>0.39200000000000002</v>
      </c>
      <c r="S263" s="227">
        <v>0</v>
      </c>
      <c r="T263" s="228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9" t="s">
        <v>197</v>
      </c>
      <c r="AT263" s="229" t="s">
        <v>193</v>
      </c>
      <c r="AU263" s="229" t="s">
        <v>86</v>
      </c>
      <c r="AY263" s="17" t="s">
        <v>144</v>
      </c>
      <c r="BE263" s="230">
        <f>IF(N263="základní",J263,0)</f>
        <v>0</v>
      </c>
      <c r="BF263" s="230">
        <f>IF(N263="snížená",J263,0)</f>
        <v>0</v>
      </c>
      <c r="BG263" s="230">
        <f>IF(N263="zákl. přenesená",J263,0)</f>
        <v>0</v>
      </c>
      <c r="BH263" s="230">
        <f>IF(N263="sníž. přenesená",J263,0)</f>
        <v>0</v>
      </c>
      <c r="BI263" s="230">
        <f>IF(N263="nulová",J263,0)</f>
        <v>0</v>
      </c>
      <c r="BJ263" s="17" t="s">
        <v>84</v>
      </c>
      <c r="BK263" s="230">
        <f>ROUND(I263*H263,2)</f>
        <v>0</v>
      </c>
      <c r="BL263" s="17" t="s">
        <v>151</v>
      </c>
      <c r="BM263" s="229" t="s">
        <v>345</v>
      </c>
    </row>
    <row r="264" s="2" customFormat="1" ht="24.15" customHeight="1">
      <c r="A264" s="38"/>
      <c r="B264" s="39"/>
      <c r="C264" s="218" t="s">
        <v>346</v>
      </c>
      <c r="D264" s="218" t="s">
        <v>146</v>
      </c>
      <c r="E264" s="219" t="s">
        <v>347</v>
      </c>
      <c r="F264" s="220" t="s">
        <v>348</v>
      </c>
      <c r="G264" s="221" t="s">
        <v>149</v>
      </c>
      <c r="H264" s="222">
        <v>25.181000000000001</v>
      </c>
      <c r="I264" s="223"/>
      <c r="J264" s="224">
        <f>ROUND(I264*H264,2)</f>
        <v>0</v>
      </c>
      <c r="K264" s="220" t="s">
        <v>150</v>
      </c>
      <c r="L264" s="44"/>
      <c r="M264" s="225" t="s">
        <v>1</v>
      </c>
      <c r="N264" s="226" t="s">
        <v>41</v>
      </c>
      <c r="O264" s="91"/>
      <c r="P264" s="227">
        <f>O264*H264</f>
        <v>0</v>
      </c>
      <c r="Q264" s="227">
        <v>0.1424</v>
      </c>
      <c r="R264" s="227">
        <f>Q264*H264</f>
        <v>3.5857744</v>
      </c>
      <c r="S264" s="227">
        <v>0</v>
      </c>
      <c r="T264" s="228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9" t="s">
        <v>151</v>
      </c>
      <c r="AT264" s="229" t="s">
        <v>146</v>
      </c>
      <c r="AU264" s="229" t="s">
        <v>86</v>
      </c>
      <c r="AY264" s="17" t="s">
        <v>144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17" t="s">
        <v>84</v>
      </c>
      <c r="BK264" s="230">
        <f>ROUND(I264*H264,2)</f>
        <v>0</v>
      </c>
      <c r="BL264" s="17" t="s">
        <v>151</v>
      </c>
      <c r="BM264" s="229" t="s">
        <v>349</v>
      </c>
    </row>
    <row r="265" s="2" customFormat="1">
      <c r="A265" s="38"/>
      <c r="B265" s="39"/>
      <c r="C265" s="40"/>
      <c r="D265" s="231" t="s">
        <v>153</v>
      </c>
      <c r="E265" s="40"/>
      <c r="F265" s="232" t="s">
        <v>350</v>
      </c>
      <c r="G265" s="40"/>
      <c r="H265" s="40"/>
      <c r="I265" s="233"/>
      <c r="J265" s="40"/>
      <c r="K265" s="40"/>
      <c r="L265" s="44"/>
      <c r="M265" s="234"/>
      <c r="N265" s="235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153</v>
      </c>
      <c r="AU265" s="17" t="s">
        <v>86</v>
      </c>
    </row>
    <row r="266" s="13" customFormat="1">
      <c r="A266" s="13"/>
      <c r="B266" s="236"/>
      <c r="C266" s="237"/>
      <c r="D266" s="238" t="s">
        <v>155</v>
      </c>
      <c r="E266" s="239" t="s">
        <v>1</v>
      </c>
      <c r="F266" s="240" t="s">
        <v>351</v>
      </c>
      <c r="G266" s="237"/>
      <c r="H266" s="239" t="s">
        <v>1</v>
      </c>
      <c r="I266" s="241"/>
      <c r="J266" s="237"/>
      <c r="K266" s="237"/>
      <c r="L266" s="242"/>
      <c r="M266" s="243"/>
      <c r="N266" s="244"/>
      <c r="O266" s="244"/>
      <c r="P266" s="244"/>
      <c r="Q266" s="244"/>
      <c r="R266" s="244"/>
      <c r="S266" s="244"/>
      <c r="T266" s="24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6" t="s">
        <v>155</v>
      </c>
      <c r="AU266" s="246" t="s">
        <v>86</v>
      </c>
      <c r="AV266" s="13" t="s">
        <v>84</v>
      </c>
      <c r="AW266" s="13" t="s">
        <v>33</v>
      </c>
      <c r="AX266" s="13" t="s">
        <v>76</v>
      </c>
      <c r="AY266" s="246" t="s">
        <v>144</v>
      </c>
    </row>
    <row r="267" s="14" customFormat="1">
      <c r="A267" s="14"/>
      <c r="B267" s="247"/>
      <c r="C267" s="248"/>
      <c r="D267" s="238" t="s">
        <v>155</v>
      </c>
      <c r="E267" s="249" t="s">
        <v>1</v>
      </c>
      <c r="F267" s="250" t="s">
        <v>352</v>
      </c>
      <c r="G267" s="248"/>
      <c r="H267" s="251">
        <v>5.9050000000000002</v>
      </c>
      <c r="I267" s="252"/>
      <c r="J267" s="248"/>
      <c r="K267" s="248"/>
      <c r="L267" s="253"/>
      <c r="M267" s="254"/>
      <c r="N267" s="255"/>
      <c r="O267" s="255"/>
      <c r="P267" s="255"/>
      <c r="Q267" s="255"/>
      <c r="R267" s="255"/>
      <c r="S267" s="255"/>
      <c r="T267" s="256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7" t="s">
        <v>155</v>
      </c>
      <c r="AU267" s="257" t="s">
        <v>86</v>
      </c>
      <c r="AV267" s="14" t="s">
        <v>86</v>
      </c>
      <c r="AW267" s="14" t="s">
        <v>33</v>
      </c>
      <c r="AX267" s="14" t="s">
        <v>76</v>
      </c>
      <c r="AY267" s="257" t="s">
        <v>144</v>
      </c>
    </row>
    <row r="268" s="14" customFormat="1">
      <c r="A268" s="14"/>
      <c r="B268" s="247"/>
      <c r="C268" s="248"/>
      <c r="D268" s="238" t="s">
        <v>155</v>
      </c>
      <c r="E268" s="249" t="s">
        <v>1</v>
      </c>
      <c r="F268" s="250" t="s">
        <v>353</v>
      </c>
      <c r="G268" s="248"/>
      <c r="H268" s="251">
        <v>3.177</v>
      </c>
      <c r="I268" s="252"/>
      <c r="J268" s="248"/>
      <c r="K268" s="248"/>
      <c r="L268" s="253"/>
      <c r="M268" s="254"/>
      <c r="N268" s="255"/>
      <c r="O268" s="255"/>
      <c r="P268" s="255"/>
      <c r="Q268" s="255"/>
      <c r="R268" s="255"/>
      <c r="S268" s="255"/>
      <c r="T268" s="256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7" t="s">
        <v>155</v>
      </c>
      <c r="AU268" s="257" t="s">
        <v>86</v>
      </c>
      <c r="AV268" s="14" t="s">
        <v>86</v>
      </c>
      <c r="AW268" s="14" t="s">
        <v>33</v>
      </c>
      <c r="AX268" s="14" t="s">
        <v>76</v>
      </c>
      <c r="AY268" s="257" t="s">
        <v>144</v>
      </c>
    </row>
    <row r="269" s="14" customFormat="1">
      <c r="A269" s="14"/>
      <c r="B269" s="247"/>
      <c r="C269" s="248"/>
      <c r="D269" s="238" t="s">
        <v>155</v>
      </c>
      <c r="E269" s="249" t="s">
        <v>1</v>
      </c>
      <c r="F269" s="250" t="s">
        <v>354</v>
      </c>
      <c r="G269" s="248"/>
      <c r="H269" s="251">
        <v>1.744</v>
      </c>
      <c r="I269" s="252"/>
      <c r="J269" s="248"/>
      <c r="K269" s="248"/>
      <c r="L269" s="253"/>
      <c r="M269" s="254"/>
      <c r="N269" s="255"/>
      <c r="O269" s="255"/>
      <c r="P269" s="255"/>
      <c r="Q269" s="255"/>
      <c r="R269" s="255"/>
      <c r="S269" s="255"/>
      <c r="T269" s="256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7" t="s">
        <v>155</v>
      </c>
      <c r="AU269" s="257" t="s">
        <v>86</v>
      </c>
      <c r="AV269" s="14" t="s">
        <v>86</v>
      </c>
      <c r="AW269" s="14" t="s">
        <v>33</v>
      </c>
      <c r="AX269" s="14" t="s">
        <v>76</v>
      </c>
      <c r="AY269" s="257" t="s">
        <v>144</v>
      </c>
    </row>
    <row r="270" s="14" customFormat="1">
      <c r="A270" s="14"/>
      <c r="B270" s="247"/>
      <c r="C270" s="248"/>
      <c r="D270" s="238" t="s">
        <v>155</v>
      </c>
      <c r="E270" s="249" t="s">
        <v>1</v>
      </c>
      <c r="F270" s="250" t="s">
        <v>355</v>
      </c>
      <c r="G270" s="248"/>
      <c r="H270" s="251">
        <v>3.6000000000000001</v>
      </c>
      <c r="I270" s="252"/>
      <c r="J270" s="248"/>
      <c r="K270" s="248"/>
      <c r="L270" s="253"/>
      <c r="M270" s="254"/>
      <c r="N270" s="255"/>
      <c r="O270" s="255"/>
      <c r="P270" s="255"/>
      <c r="Q270" s="255"/>
      <c r="R270" s="255"/>
      <c r="S270" s="255"/>
      <c r="T270" s="256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7" t="s">
        <v>155</v>
      </c>
      <c r="AU270" s="257" t="s">
        <v>86</v>
      </c>
      <c r="AV270" s="14" t="s">
        <v>86</v>
      </c>
      <c r="AW270" s="14" t="s">
        <v>33</v>
      </c>
      <c r="AX270" s="14" t="s">
        <v>76</v>
      </c>
      <c r="AY270" s="257" t="s">
        <v>144</v>
      </c>
    </row>
    <row r="271" s="14" customFormat="1">
      <c r="A271" s="14"/>
      <c r="B271" s="247"/>
      <c r="C271" s="248"/>
      <c r="D271" s="238" t="s">
        <v>155</v>
      </c>
      <c r="E271" s="249" t="s">
        <v>1</v>
      </c>
      <c r="F271" s="250" t="s">
        <v>356</v>
      </c>
      <c r="G271" s="248"/>
      <c r="H271" s="251">
        <v>10.755000000000001</v>
      </c>
      <c r="I271" s="252"/>
      <c r="J271" s="248"/>
      <c r="K271" s="248"/>
      <c r="L271" s="253"/>
      <c r="M271" s="254"/>
      <c r="N271" s="255"/>
      <c r="O271" s="255"/>
      <c r="P271" s="255"/>
      <c r="Q271" s="255"/>
      <c r="R271" s="255"/>
      <c r="S271" s="255"/>
      <c r="T271" s="256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7" t="s">
        <v>155</v>
      </c>
      <c r="AU271" s="257" t="s">
        <v>86</v>
      </c>
      <c r="AV271" s="14" t="s">
        <v>86</v>
      </c>
      <c r="AW271" s="14" t="s">
        <v>33</v>
      </c>
      <c r="AX271" s="14" t="s">
        <v>76</v>
      </c>
      <c r="AY271" s="257" t="s">
        <v>144</v>
      </c>
    </row>
    <row r="272" s="15" customFormat="1">
      <c r="A272" s="15"/>
      <c r="B272" s="258"/>
      <c r="C272" s="259"/>
      <c r="D272" s="238" t="s">
        <v>155</v>
      </c>
      <c r="E272" s="260" t="s">
        <v>1</v>
      </c>
      <c r="F272" s="261" t="s">
        <v>160</v>
      </c>
      <c r="G272" s="259"/>
      <c r="H272" s="262">
        <v>25.181000000000001</v>
      </c>
      <c r="I272" s="263"/>
      <c r="J272" s="259"/>
      <c r="K272" s="259"/>
      <c r="L272" s="264"/>
      <c r="M272" s="265"/>
      <c r="N272" s="266"/>
      <c r="O272" s="266"/>
      <c r="P272" s="266"/>
      <c r="Q272" s="266"/>
      <c r="R272" s="266"/>
      <c r="S272" s="266"/>
      <c r="T272" s="267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68" t="s">
        <v>155</v>
      </c>
      <c r="AU272" s="268" t="s">
        <v>86</v>
      </c>
      <c r="AV272" s="15" t="s">
        <v>151</v>
      </c>
      <c r="AW272" s="15" t="s">
        <v>33</v>
      </c>
      <c r="AX272" s="15" t="s">
        <v>84</v>
      </c>
      <c r="AY272" s="268" t="s">
        <v>144</v>
      </c>
    </row>
    <row r="273" s="2" customFormat="1" ht="24.15" customHeight="1">
      <c r="A273" s="38"/>
      <c r="B273" s="39"/>
      <c r="C273" s="218" t="s">
        <v>357</v>
      </c>
      <c r="D273" s="218" t="s">
        <v>146</v>
      </c>
      <c r="E273" s="219" t="s">
        <v>358</v>
      </c>
      <c r="F273" s="220" t="s">
        <v>359</v>
      </c>
      <c r="G273" s="221" t="s">
        <v>149</v>
      </c>
      <c r="H273" s="222">
        <v>4.3600000000000003</v>
      </c>
      <c r="I273" s="223"/>
      <c r="J273" s="224">
        <f>ROUND(I273*H273,2)</f>
        <v>0</v>
      </c>
      <c r="K273" s="220" t="s">
        <v>150</v>
      </c>
      <c r="L273" s="44"/>
      <c r="M273" s="225" t="s">
        <v>1</v>
      </c>
      <c r="N273" s="226" t="s">
        <v>41</v>
      </c>
      <c r="O273" s="91"/>
      <c r="P273" s="227">
        <f>O273*H273</f>
        <v>0</v>
      </c>
      <c r="Q273" s="227">
        <v>0.17818000000000001</v>
      </c>
      <c r="R273" s="227">
        <f>Q273*H273</f>
        <v>0.77686480000000013</v>
      </c>
      <c r="S273" s="227">
        <v>0</v>
      </c>
      <c r="T273" s="228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9" t="s">
        <v>151</v>
      </c>
      <c r="AT273" s="229" t="s">
        <v>146</v>
      </c>
      <c r="AU273" s="229" t="s">
        <v>86</v>
      </c>
      <c r="AY273" s="17" t="s">
        <v>144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17" t="s">
        <v>84</v>
      </c>
      <c r="BK273" s="230">
        <f>ROUND(I273*H273,2)</f>
        <v>0</v>
      </c>
      <c r="BL273" s="17" t="s">
        <v>151</v>
      </c>
      <c r="BM273" s="229" t="s">
        <v>360</v>
      </c>
    </row>
    <row r="274" s="2" customFormat="1">
      <c r="A274" s="38"/>
      <c r="B274" s="39"/>
      <c r="C274" s="40"/>
      <c r="D274" s="231" t="s">
        <v>153</v>
      </c>
      <c r="E274" s="40"/>
      <c r="F274" s="232" t="s">
        <v>361</v>
      </c>
      <c r="G274" s="40"/>
      <c r="H274" s="40"/>
      <c r="I274" s="233"/>
      <c r="J274" s="40"/>
      <c r="K274" s="40"/>
      <c r="L274" s="44"/>
      <c r="M274" s="234"/>
      <c r="N274" s="235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153</v>
      </c>
      <c r="AU274" s="17" t="s">
        <v>86</v>
      </c>
    </row>
    <row r="275" s="14" customFormat="1">
      <c r="A275" s="14"/>
      <c r="B275" s="247"/>
      <c r="C275" s="248"/>
      <c r="D275" s="238" t="s">
        <v>155</v>
      </c>
      <c r="E275" s="249" t="s">
        <v>1</v>
      </c>
      <c r="F275" s="250" t="s">
        <v>362</v>
      </c>
      <c r="G275" s="248"/>
      <c r="H275" s="251">
        <v>0.504</v>
      </c>
      <c r="I275" s="252"/>
      <c r="J275" s="248"/>
      <c r="K275" s="248"/>
      <c r="L275" s="253"/>
      <c r="M275" s="254"/>
      <c r="N275" s="255"/>
      <c r="O275" s="255"/>
      <c r="P275" s="255"/>
      <c r="Q275" s="255"/>
      <c r="R275" s="255"/>
      <c r="S275" s="255"/>
      <c r="T275" s="256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7" t="s">
        <v>155</v>
      </c>
      <c r="AU275" s="257" t="s">
        <v>86</v>
      </c>
      <c r="AV275" s="14" t="s">
        <v>86</v>
      </c>
      <c r="AW275" s="14" t="s">
        <v>33</v>
      </c>
      <c r="AX275" s="14" t="s">
        <v>76</v>
      </c>
      <c r="AY275" s="257" t="s">
        <v>144</v>
      </c>
    </row>
    <row r="276" s="14" customFormat="1">
      <c r="A276" s="14"/>
      <c r="B276" s="247"/>
      <c r="C276" s="248"/>
      <c r="D276" s="238" t="s">
        <v>155</v>
      </c>
      <c r="E276" s="249" t="s">
        <v>1</v>
      </c>
      <c r="F276" s="250" t="s">
        <v>363</v>
      </c>
      <c r="G276" s="248"/>
      <c r="H276" s="251">
        <v>1.6000000000000001</v>
      </c>
      <c r="I276" s="252"/>
      <c r="J276" s="248"/>
      <c r="K276" s="248"/>
      <c r="L276" s="253"/>
      <c r="M276" s="254"/>
      <c r="N276" s="255"/>
      <c r="O276" s="255"/>
      <c r="P276" s="255"/>
      <c r="Q276" s="255"/>
      <c r="R276" s="255"/>
      <c r="S276" s="255"/>
      <c r="T276" s="256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7" t="s">
        <v>155</v>
      </c>
      <c r="AU276" s="257" t="s">
        <v>86</v>
      </c>
      <c r="AV276" s="14" t="s">
        <v>86</v>
      </c>
      <c r="AW276" s="14" t="s">
        <v>33</v>
      </c>
      <c r="AX276" s="14" t="s">
        <v>76</v>
      </c>
      <c r="AY276" s="257" t="s">
        <v>144</v>
      </c>
    </row>
    <row r="277" s="14" customFormat="1">
      <c r="A277" s="14"/>
      <c r="B277" s="247"/>
      <c r="C277" s="248"/>
      <c r="D277" s="238" t="s">
        <v>155</v>
      </c>
      <c r="E277" s="249" t="s">
        <v>1</v>
      </c>
      <c r="F277" s="250" t="s">
        <v>364</v>
      </c>
      <c r="G277" s="248"/>
      <c r="H277" s="251">
        <v>0.73599999999999999</v>
      </c>
      <c r="I277" s="252"/>
      <c r="J277" s="248"/>
      <c r="K277" s="248"/>
      <c r="L277" s="253"/>
      <c r="M277" s="254"/>
      <c r="N277" s="255"/>
      <c r="O277" s="255"/>
      <c r="P277" s="255"/>
      <c r="Q277" s="255"/>
      <c r="R277" s="255"/>
      <c r="S277" s="255"/>
      <c r="T277" s="256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7" t="s">
        <v>155</v>
      </c>
      <c r="AU277" s="257" t="s">
        <v>86</v>
      </c>
      <c r="AV277" s="14" t="s">
        <v>86</v>
      </c>
      <c r="AW277" s="14" t="s">
        <v>33</v>
      </c>
      <c r="AX277" s="14" t="s">
        <v>76</v>
      </c>
      <c r="AY277" s="257" t="s">
        <v>144</v>
      </c>
    </row>
    <row r="278" s="14" customFormat="1">
      <c r="A278" s="14"/>
      <c r="B278" s="247"/>
      <c r="C278" s="248"/>
      <c r="D278" s="238" t="s">
        <v>155</v>
      </c>
      <c r="E278" s="249" t="s">
        <v>1</v>
      </c>
      <c r="F278" s="250" t="s">
        <v>365</v>
      </c>
      <c r="G278" s="248"/>
      <c r="H278" s="251">
        <v>1.52</v>
      </c>
      <c r="I278" s="252"/>
      <c r="J278" s="248"/>
      <c r="K278" s="248"/>
      <c r="L278" s="253"/>
      <c r="M278" s="254"/>
      <c r="N278" s="255"/>
      <c r="O278" s="255"/>
      <c r="P278" s="255"/>
      <c r="Q278" s="255"/>
      <c r="R278" s="255"/>
      <c r="S278" s="255"/>
      <c r="T278" s="256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7" t="s">
        <v>155</v>
      </c>
      <c r="AU278" s="257" t="s">
        <v>86</v>
      </c>
      <c r="AV278" s="14" t="s">
        <v>86</v>
      </c>
      <c r="AW278" s="14" t="s">
        <v>33</v>
      </c>
      <c r="AX278" s="14" t="s">
        <v>76</v>
      </c>
      <c r="AY278" s="257" t="s">
        <v>144</v>
      </c>
    </row>
    <row r="279" s="15" customFormat="1">
      <c r="A279" s="15"/>
      <c r="B279" s="258"/>
      <c r="C279" s="259"/>
      <c r="D279" s="238" t="s">
        <v>155</v>
      </c>
      <c r="E279" s="260" t="s">
        <v>1</v>
      </c>
      <c r="F279" s="261" t="s">
        <v>160</v>
      </c>
      <c r="G279" s="259"/>
      <c r="H279" s="262">
        <v>4.3599999999999994</v>
      </c>
      <c r="I279" s="263"/>
      <c r="J279" s="259"/>
      <c r="K279" s="259"/>
      <c r="L279" s="264"/>
      <c r="M279" s="265"/>
      <c r="N279" s="266"/>
      <c r="O279" s="266"/>
      <c r="P279" s="266"/>
      <c r="Q279" s="266"/>
      <c r="R279" s="266"/>
      <c r="S279" s="266"/>
      <c r="T279" s="267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68" t="s">
        <v>155</v>
      </c>
      <c r="AU279" s="268" t="s">
        <v>86</v>
      </c>
      <c r="AV279" s="15" t="s">
        <v>151</v>
      </c>
      <c r="AW279" s="15" t="s">
        <v>33</v>
      </c>
      <c r="AX279" s="15" t="s">
        <v>84</v>
      </c>
      <c r="AY279" s="268" t="s">
        <v>144</v>
      </c>
    </row>
    <row r="280" s="12" customFormat="1" ht="22.8" customHeight="1">
      <c r="A280" s="12"/>
      <c r="B280" s="202"/>
      <c r="C280" s="203"/>
      <c r="D280" s="204" t="s">
        <v>75</v>
      </c>
      <c r="E280" s="216" t="s">
        <v>151</v>
      </c>
      <c r="F280" s="216" t="s">
        <v>366</v>
      </c>
      <c r="G280" s="203"/>
      <c r="H280" s="203"/>
      <c r="I280" s="206"/>
      <c r="J280" s="217">
        <f>BK280</f>
        <v>0</v>
      </c>
      <c r="K280" s="203"/>
      <c r="L280" s="208"/>
      <c r="M280" s="209"/>
      <c r="N280" s="210"/>
      <c r="O280" s="210"/>
      <c r="P280" s="211">
        <f>SUM(P281:P378)</f>
        <v>0</v>
      </c>
      <c r="Q280" s="210"/>
      <c r="R280" s="211">
        <f>SUM(R281:R378)</f>
        <v>12.642836709999999</v>
      </c>
      <c r="S280" s="210"/>
      <c r="T280" s="212">
        <f>SUM(T281:T378)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13" t="s">
        <v>84</v>
      </c>
      <c r="AT280" s="214" t="s">
        <v>75</v>
      </c>
      <c r="AU280" s="214" t="s">
        <v>84</v>
      </c>
      <c r="AY280" s="213" t="s">
        <v>144</v>
      </c>
      <c r="BK280" s="215">
        <f>SUM(BK281:BK378)</f>
        <v>0</v>
      </c>
    </row>
    <row r="281" s="2" customFormat="1" ht="21.75" customHeight="1">
      <c r="A281" s="38"/>
      <c r="B281" s="39"/>
      <c r="C281" s="218" t="s">
        <v>367</v>
      </c>
      <c r="D281" s="218" t="s">
        <v>146</v>
      </c>
      <c r="E281" s="219" t="s">
        <v>368</v>
      </c>
      <c r="F281" s="220" t="s">
        <v>369</v>
      </c>
      <c r="G281" s="221" t="s">
        <v>163</v>
      </c>
      <c r="H281" s="222">
        <v>0.78400000000000003</v>
      </c>
      <c r="I281" s="223"/>
      <c r="J281" s="224">
        <f>ROUND(I281*H281,2)</f>
        <v>0</v>
      </c>
      <c r="K281" s="220" t="s">
        <v>150</v>
      </c>
      <c r="L281" s="44"/>
      <c r="M281" s="225" t="s">
        <v>1</v>
      </c>
      <c r="N281" s="226" t="s">
        <v>41</v>
      </c>
      <c r="O281" s="91"/>
      <c r="P281" s="227">
        <f>O281*H281</f>
        <v>0</v>
      </c>
      <c r="Q281" s="227">
        <v>2.5020099999999998</v>
      </c>
      <c r="R281" s="227">
        <f>Q281*H281</f>
        <v>1.9615758399999999</v>
      </c>
      <c r="S281" s="227">
        <v>0</v>
      </c>
      <c r="T281" s="228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9" t="s">
        <v>151</v>
      </c>
      <c r="AT281" s="229" t="s">
        <v>146</v>
      </c>
      <c r="AU281" s="229" t="s">
        <v>86</v>
      </c>
      <c r="AY281" s="17" t="s">
        <v>144</v>
      </c>
      <c r="BE281" s="230">
        <f>IF(N281="základní",J281,0)</f>
        <v>0</v>
      </c>
      <c r="BF281" s="230">
        <f>IF(N281="snížená",J281,0)</f>
        <v>0</v>
      </c>
      <c r="BG281" s="230">
        <f>IF(N281="zákl. přenesená",J281,0)</f>
        <v>0</v>
      </c>
      <c r="BH281" s="230">
        <f>IF(N281="sníž. přenesená",J281,0)</f>
        <v>0</v>
      </c>
      <c r="BI281" s="230">
        <f>IF(N281="nulová",J281,0)</f>
        <v>0</v>
      </c>
      <c r="BJ281" s="17" t="s">
        <v>84</v>
      </c>
      <c r="BK281" s="230">
        <f>ROUND(I281*H281,2)</f>
        <v>0</v>
      </c>
      <c r="BL281" s="17" t="s">
        <v>151</v>
      </c>
      <c r="BM281" s="229" t="s">
        <v>370</v>
      </c>
    </row>
    <row r="282" s="2" customFormat="1">
      <c r="A282" s="38"/>
      <c r="B282" s="39"/>
      <c r="C282" s="40"/>
      <c r="D282" s="231" t="s">
        <v>153</v>
      </c>
      <c r="E282" s="40"/>
      <c r="F282" s="232" t="s">
        <v>371</v>
      </c>
      <c r="G282" s="40"/>
      <c r="H282" s="40"/>
      <c r="I282" s="233"/>
      <c r="J282" s="40"/>
      <c r="K282" s="40"/>
      <c r="L282" s="44"/>
      <c r="M282" s="234"/>
      <c r="N282" s="235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153</v>
      </c>
      <c r="AU282" s="17" t="s">
        <v>86</v>
      </c>
    </row>
    <row r="283" s="13" customFormat="1">
      <c r="A283" s="13"/>
      <c r="B283" s="236"/>
      <c r="C283" s="237"/>
      <c r="D283" s="238" t="s">
        <v>155</v>
      </c>
      <c r="E283" s="239" t="s">
        <v>1</v>
      </c>
      <c r="F283" s="240" t="s">
        <v>372</v>
      </c>
      <c r="G283" s="237"/>
      <c r="H283" s="239" t="s">
        <v>1</v>
      </c>
      <c r="I283" s="241"/>
      <c r="J283" s="237"/>
      <c r="K283" s="237"/>
      <c r="L283" s="242"/>
      <c r="M283" s="243"/>
      <c r="N283" s="244"/>
      <c r="O283" s="244"/>
      <c r="P283" s="244"/>
      <c r="Q283" s="244"/>
      <c r="R283" s="244"/>
      <c r="S283" s="244"/>
      <c r="T283" s="24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6" t="s">
        <v>155</v>
      </c>
      <c r="AU283" s="246" t="s">
        <v>86</v>
      </c>
      <c r="AV283" s="13" t="s">
        <v>84</v>
      </c>
      <c r="AW283" s="13" t="s">
        <v>33</v>
      </c>
      <c r="AX283" s="13" t="s">
        <v>76</v>
      </c>
      <c r="AY283" s="246" t="s">
        <v>144</v>
      </c>
    </row>
    <row r="284" s="14" customFormat="1">
      <c r="A284" s="14"/>
      <c r="B284" s="247"/>
      <c r="C284" s="248"/>
      <c r="D284" s="238" t="s">
        <v>155</v>
      </c>
      <c r="E284" s="249" t="s">
        <v>1</v>
      </c>
      <c r="F284" s="250" t="s">
        <v>373</v>
      </c>
      <c r="G284" s="248"/>
      <c r="H284" s="251">
        <v>0.78400000000000003</v>
      </c>
      <c r="I284" s="252"/>
      <c r="J284" s="248"/>
      <c r="K284" s="248"/>
      <c r="L284" s="253"/>
      <c r="M284" s="254"/>
      <c r="N284" s="255"/>
      <c r="O284" s="255"/>
      <c r="P284" s="255"/>
      <c r="Q284" s="255"/>
      <c r="R284" s="255"/>
      <c r="S284" s="255"/>
      <c r="T284" s="256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7" t="s">
        <v>155</v>
      </c>
      <c r="AU284" s="257" t="s">
        <v>86</v>
      </c>
      <c r="AV284" s="14" t="s">
        <v>86</v>
      </c>
      <c r="AW284" s="14" t="s">
        <v>33</v>
      </c>
      <c r="AX284" s="14" t="s">
        <v>84</v>
      </c>
      <c r="AY284" s="257" t="s">
        <v>144</v>
      </c>
    </row>
    <row r="285" s="2" customFormat="1" ht="24.15" customHeight="1">
      <c r="A285" s="38"/>
      <c r="B285" s="39"/>
      <c r="C285" s="218" t="s">
        <v>374</v>
      </c>
      <c r="D285" s="218" t="s">
        <v>146</v>
      </c>
      <c r="E285" s="219" t="s">
        <v>375</v>
      </c>
      <c r="F285" s="220" t="s">
        <v>376</v>
      </c>
      <c r="G285" s="221" t="s">
        <v>149</v>
      </c>
      <c r="H285" s="222">
        <v>0.82499999999999996</v>
      </c>
      <c r="I285" s="223"/>
      <c r="J285" s="224">
        <f>ROUND(I285*H285,2)</f>
        <v>0</v>
      </c>
      <c r="K285" s="220" t="s">
        <v>150</v>
      </c>
      <c r="L285" s="44"/>
      <c r="M285" s="225" t="s">
        <v>1</v>
      </c>
      <c r="N285" s="226" t="s">
        <v>41</v>
      </c>
      <c r="O285" s="91"/>
      <c r="P285" s="227">
        <f>O285*H285</f>
        <v>0</v>
      </c>
      <c r="Q285" s="227">
        <v>0.0053299999999999997</v>
      </c>
      <c r="R285" s="227">
        <f>Q285*H285</f>
        <v>0.0043972499999999992</v>
      </c>
      <c r="S285" s="227">
        <v>0</v>
      </c>
      <c r="T285" s="228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9" t="s">
        <v>151</v>
      </c>
      <c r="AT285" s="229" t="s">
        <v>146</v>
      </c>
      <c r="AU285" s="229" t="s">
        <v>86</v>
      </c>
      <c r="AY285" s="17" t="s">
        <v>144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17" t="s">
        <v>84</v>
      </c>
      <c r="BK285" s="230">
        <f>ROUND(I285*H285,2)</f>
        <v>0</v>
      </c>
      <c r="BL285" s="17" t="s">
        <v>151</v>
      </c>
      <c r="BM285" s="229" t="s">
        <v>377</v>
      </c>
    </row>
    <row r="286" s="2" customFormat="1">
      <c r="A286" s="38"/>
      <c r="B286" s="39"/>
      <c r="C286" s="40"/>
      <c r="D286" s="231" t="s">
        <v>153</v>
      </c>
      <c r="E286" s="40"/>
      <c r="F286" s="232" t="s">
        <v>378</v>
      </c>
      <c r="G286" s="40"/>
      <c r="H286" s="40"/>
      <c r="I286" s="233"/>
      <c r="J286" s="40"/>
      <c r="K286" s="40"/>
      <c r="L286" s="44"/>
      <c r="M286" s="234"/>
      <c r="N286" s="235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153</v>
      </c>
      <c r="AU286" s="17" t="s">
        <v>86</v>
      </c>
    </row>
    <row r="287" s="14" customFormat="1">
      <c r="A287" s="14"/>
      <c r="B287" s="247"/>
      <c r="C287" s="248"/>
      <c r="D287" s="238" t="s">
        <v>155</v>
      </c>
      <c r="E287" s="249" t="s">
        <v>1</v>
      </c>
      <c r="F287" s="250" t="s">
        <v>379</v>
      </c>
      <c r="G287" s="248"/>
      <c r="H287" s="251">
        <v>0.82499999999999996</v>
      </c>
      <c r="I287" s="252"/>
      <c r="J287" s="248"/>
      <c r="K287" s="248"/>
      <c r="L287" s="253"/>
      <c r="M287" s="254"/>
      <c r="N287" s="255"/>
      <c r="O287" s="255"/>
      <c r="P287" s="255"/>
      <c r="Q287" s="255"/>
      <c r="R287" s="255"/>
      <c r="S287" s="255"/>
      <c r="T287" s="256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7" t="s">
        <v>155</v>
      </c>
      <c r="AU287" s="257" t="s">
        <v>86</v>
      </c>
      <c r="AV287" s="14" t="s">
        <v>86</v>
      </c>
      <c r="AW287" s="14" t="s">
        <v>33</v>
      </c>
      <c r="AX287" s="14" t="s">
        <v>84</v>
      </c>
      <c r="AY287" s="257" t="s">
        <v>144</v>
      </c>
    </row>
    <row r="288" s="2" customFormat="1" ht="24.15" customHeight="1">
      <c r="A288" s="38"/>
      <c r="B288" s="39"/>
      <c r="C288" s="218" t="s">
        <v>380</v>
      </c>
      <c r="D288" s="218" t="s">
        <v>146</v>
      </c>
      <c r="E288" s="219" t="s">
        <v>381</v>
      </c>
      <c r="F288" s="220" t="s">
        <v>382</v>
      </c>
      <c r="G288" s="221" t="s">
        <v>149</v>
      </c>
      <c r="H288" s="222">
        <v>0.82499999999999996</v>
      </c>
      <c r="I288" s="223"/>
      <c r="J288" s="224">
        <f>ROUND(I288*H288,2)</f>
        <v>0</v>
      </c>
      <c r="K288" s="220" t="s">
        <v>150</v>
      </c>
      <c r="L288" s="44"/>
      <c r="M288" s="225" t="s">
        <v>1</v>
      </c>
      <c r="N288" s="226" t="s">
        <v>41</v>
      </c>
      <c r="O288" s="91"/>
      <c r="P288" s="227">
        <f>O288*H288</f>
        <v>0</v>
      </c>
      <c r="Q288" s="227">
        <v>0</v>
      </c>
      <c r="R288" s="227">
        <f>Q288*H288</f>
        <v>0</v>
      </c>
      <c r="S288" s="227">
        <v>0</v>
      </c>
      <c r="T288" s="228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9" t="s">
        <v>151</v>
      </c>
      <c r="AT288" s="229" t="s">
        <v>146</v>
      </c>
      <c r="AU288" s="229" t="s">
        <v>86</v>
      </c>
      <c r="AY288" s="17" t="s">
        <v>144</v>
      </c>
      <c r="BE288" s="230">
        <f>IF(N288="základní",J288,0)</f>
        <v>0</v>
      </c>
      <c r="BF288" s="230">
        <f>IF(N288="snížená",J288,0)</f>
        <v>0</v>
      </c>
      <c r="BG288" s="230">
        <f>IF(N288="zákl. přenesená",J288,0)</f>
        <v>0</v>
      </c>
      <c r="BH288" s="230">
        <f>IF(N288="sníž. přenesená",J288,0)</f>
        <v>0</v>
      </c>
      <c r="BI288" s="230">
        <f>IF(N288="nulová",J288,0)</f>
        <v>0</v>
      </c>
      <c r="BJ288" s="17" t="s">
        <v>84</v>
      </c>
      <c r="BK288" s="230">
        <f>ROUND(I288*H288,2)</f>
        <v>0</v>
      </c>
      <c r="BL288" s="17" t="s">
        <v>151</v>
      </c>
      <c r="BM288" s="229" t="s">
        <v>383</v>
      </c>
    </row>
    <row r="289" s="2" customFormat="1">
      <c r="A289" s="38"/>
      <c r="B289" s="39"/>
      <c r="C289" s="40"/>
      <c r="D289" s="231" t="s">
        <v>153</v>
      </c>
      <c r="E289" s="40"/>
      <c r="F289" s="232" t="s">
        <v>384</v>
      </c>
      <c r="G289" s="40"/>
      <c r="H289" s="40"/>
      <c r="I289" s="233"/>
      <c r="J289" s="40"/>
      <c r="K289" s="40"/>
      <c r="L289" s="44"/>
      <c r="M289" s="234"/>
      <c r="N289" s="235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153</v>
      </c>
      <c r="AU289" s="17" t="s">
        <v>86</v>
      </c>
    </row>
    <row r="290" s="2" customFormat="1" ht="16.5" customHeight="1">
      <c r="A290" s="38"/>
      <c r="B290" s="39"/>
      <c r="C290" s="218" t="s">
        <v>385</v>
      </c>
      <c r="D290" s="218" t="s">
        <v>146</v>
      </c>
      <c r="E290" s="219" t="s">
        <v>386</v>
      </c>
      <c r="F290" s="220" t="s">
        <v>387</v>
      </c>
      <c r="G290" s="221" t="s">
        <v>196</v>
      </c>
      <c r="H290" s="222">
        <v>0.058000000000000003</v>
      </c>
      <c r="I290" s="223"/>
      <c r="J290" s="224">
        <f>ROUND(I290*H290,2)</f>
        <v>0</v>
      </c>
      <c r="K290" s="220" t="s">
        <v>150</v>
      </c>
      <c r="L290" s="44"/>
      <c r="M290" s="225" t="s">
        <v>1</v>
      </c>
      <c r="N290" s="226" t="s">
        <v>41</v>
      </c>
      <c r="O290" s="91"/>
      <c r="P290" s="227">
        <f>O290*H290</f>
        <v>0</v>
      </c>
      <c r="Q290" s="227">
        <v>1.06277</v>
      </c>
      <c r="R290" s="227">
        <f>Q290*H290</f>
        <v>0.06164066</v>
      </c>
      <c r="S290" s="227">
        <v>0</v>
      </c>
      <c r="T290" s="228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9" t="s">
        <v>151</v>
      </c>
      <c r="AT290" s="229" t="s">
        <v>146</v>
      </c>
      <c r="AU290" s="229" t="s">
        <v>86</v>
      </c>
      <c r="AY290" s="17" t="s">
        <v>144</v>
      </c>
      <c r="BE290" s="230">
        <f>IF(N290="základní",J290,0)</f>
        <v>0</v>
      </c>
      <c r="BF290" s="230">
        <f>IF(N290="snížená",J290,0)</f>
        <v>0</v>
      </c>
      <c r="BG290" s="230">
        <f>IF(N290="zákl. přenesená",J290,0)</f>
        <v>0</v>
      </c>
      <c r="BH290" s="230">
        <f>IF(N290="sníž. přenesená",J290,0)</f>
        <v>0</v>
      </c>
      <c r="BI290" s="230">
        <f>IF(N290="nulová",J290,0)</f>
        <v>0</v>
      </c>
      <c r="BJ290" s="17" t="s">
        <v>84</v>
      </c>
      <c r="BK290" s="230">
        <f>ROUND(I290*H290,2)</f>
        <v>0</v>
      </c>
      <c r="BL290" s="17" t="s">
        <v>151</v>
      </c>
      <c r="BM290" s="229" t="s">
        <v>388</v>
      </c>
    </row>
    <row r="291" s="2" customFormat="1">
      <c r="A291" s="38"/>
      <c r="B291" s="39"/>
      <c r="C291" s="40"/>
      <c r="D291" s="231" t="s">
        <v>153</v>
      </c>
      <c r="E291" s="40"/>
      <c r="F291" s="232" t="s">
        <v>389</v>
      </c>
      <c r="G291" s="40"/>
      <c r="H291" s="40"/>
      <c r="I291" s="233"/>
      <c r="J291" s="40"/>
      <c r="K291" s="40"/>
      <c r="L291" s="44"/>
      <c r="M291" s="234"/>
      <c r="N291" s="235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153</v>
      </c>
      <c r="AU291" s="17" t="s">
        <v>86</v>
      </c>
    </row>
    <row r="292" s="14" customFormat="1">
      <c r="A292" s="14"/>
      <c r="B292" s="247"/>
      <c r="C292" s="248"/>
      <c r="D292" s="238" t="s">
        <v>155</v>
      </c>
      <c r="E292" s="249" t="s">
        <v>1</v>
      </c>
      <c r="F292" s="250" t="s">
        <v>390</v>
      </c>
      <c r="G292" s="248"/>
      <c r="H292" s="251">
        <v>0.058000000000000003</v>
      </c>
      <c r="I292" s="252"/>
      <c r="J292" s="248"/>
      <c r="K292" s="248"/>
      <c r="L292" s="253"/>
      <c r="M292" s="254"/>
      <c r="N292" s="255"/>
      <c r="O292" s="255"/>
      <c r="P292" s="255"/>
      <c r="Q292" s="255"/>
      <c r="R292" s="255"/>
      <c r="S292" s="255"/>
      <c r="T292" s="256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7" t="s">
        <v>155</v>
      </c>
      <c r="AU292" s="257" t="s">
        <v>86</v>
      </c>
      <c r="AV292" s="14" t="s">
        <v>86</v>
      </c>
      <c r="AW292" s="14" t="s">
        <v>33</v>
      </c>
      <c r="AX292" s="14" t="s">
        <v>84</v>
      </c>
      <c r="AY292" s="257" t="s">
        <v>144</v>
      </c>
    </row>
    <row r="293" s="2" customFormat="1" ht="16.5" customHeight="1">
      <c r="A293" s="38"/>
      <c r="B293" s="39"/>
      <c r="C293" s="218" t="s">
        <v>391</v>
      </c>
      <c r="D293" s="218" t="s">
        <v>146</v>
      </c>
      <c r="E293" s="219" t="s">
        <v>392</v>
      </c>
      <c r="F293" s="220" t="s">
        <v>393</v>
      </c>
      <c r="G293" s="221" t="s">
        <v>149</v>
      </c>
      <c r="H293" s="222">
        <v>6.5300000000000002</v>
      </c>
      <c r="I293" s="223"/>
      <c r="J293" s="224">
        <f>ROUND(I293*H293,2)</f>
        <v>0</v>
      </c>
      <c r="K293" s="220" t="s">
        <v>1</v>
      </c>
      <c r="L293" s="44"/>
      <c r="M293" s="225" t="s">
        <v>1</v>
      </c>
      <c r="N293" s="226" t="s">
        <v>41</v>
      </c>
      <c r="O293" s="91"/>
      <c r="P293" s="227">
        <f>O293*H293</f>
        <v>0</v>
      </c>
      <c r="Q293" s="227">
        <v>0.0066299999999999996</v>
      </c>
      <c r="R293" s="227">
        <f>Q293*H293</f>
        <v>0.043293899999999996</v>
      </c>
      <c r="S293" s="227">
        <v>0</v>
      </c>
      <c r="T293" s="228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9" t="s">
        <v>151</v>
      </c>
      <c r="AT293" s="229" t="s">
        <v>146</v>
      </c>
      <c r="AU293" s="229" t="s">
        <v>86</v>
      </c>
      <c r="AY293" s="17" t="s">
        <v>144</v>
      </c>
      <c r="BE293" s="230">
        <f>IF(N293="základní",J293,0)</f>
        <v>0</v>
      </c>
      <c r="BF293" s="230">
        <f>IF(N293="snížená",J293,0)</f>
        <v>0</v>
      </c>
      <c r="BG293" s="230">
        <f>IF(N293="zákl. přenesená",J293,0)</f>
        <v>0</v>
      </c>
      <c r="BH293" s="230">
        <f>IF(N293="sníž. přenesená",J293,0)</f>
        <v>0</v>
      </c>
      <c r="BI293" s="230">
        <f>IF(N293="nulová",J293,0)</f>
        <v>0</v>
      </c>
      <c r="BJ293" s="17" t="s">
        <v>84</v>
      </c>
      <c r="BK293" s="230">
        <f>ROUND(I293*H293,2)</f>
        <v>0</v>
      </c>
      <c r="BL293" s="17" t="s">
        <v>151</v>
      </c>
      <c r="BM293" s="229" t="s">
        <v>394</v>
      </c>
    </row>
    <row r="294" s="2" customFormat="1" ht="16.5" customHeight="1">
      <c r="A294" s="38"/>
      <c r="B294" s="39"/>
      <c r="C294" s="269" t="s">
        <v>395</v>
      </c>
      <c r="D294" s="269" t="s">
        <v>193</v>
      </c>
      <c r="E294" s="270" t="s">
        <v>396</v>
      </c>
      <c r="F294" s="271" t="s">
        <v>397</v>
      </c>
      <c r="G294" s="272" t="s">
        <v>149</v>
      </c>
      <c r="H294" s="273">
        <v>6.5300000000000002</v>
      </c>
      <c r="I294" s="274"/>
      <c r="J294" s="275">
        <f>ROUND(I294*H294,2)</f>
        <v>0</v>
      </c>
      <c r="K294" s="271" t="s">
        <v>150</v>
      </c>
      <c r="L294" s="276"/>
      <c r="M294" s="277" t="s">
        <v>1</v>
      </c>
      <c r="N294" s="278" t="s">
        <v>41</v>
      </c>
      <c r="O294" s="91"/>
      <c r="P294" s="227">
        <f>O294*H294</f>
        <v>0</v>
      </c>
      <c r="Q294" s="227">
        <v>0.0099000000000000008</v>
      </c>
      <c r="R294" s="227">
        <f>Q294*H294</f>
        <v>0.06464700000000001</v>
      </c>
      <c r="S294" s="227">
        <v>0</v>
      </c>
      <c r="T294" s="228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9" t="s">
        <v>197</v>
      </c>
      <c r="AT294" s="229" t="s">
        <v>193</v>
      </c>
      <c r="AU294" s="229" t="s">
        <v>86</v>
      </c>
      <c r="AY294" s="17" t="s">
        <v>144</v>
      </c>
      <c r="BE294" s="230">
        <f>IF(N294="základní",J294,0)</f>
        <v>0</v>
      </c>
      <c r="BF294" s="230">
        <f>IF(N294="snížená",J294,0)</f>
        <v>0</v>
      </c>
      <c r="BG294" s="230">
        <f>IF(N294="zákl. přenesená",J294,0)</f>
        <v>0</v>
      </c>
      <c r="BH294" s="230">
        <f>IF(N294="sníž. přenesená",J294,0)</f>
        <v>0</v>
      </c>
      <c r="BI294" s="230">
        <f>IF(N294="nulová",J294,0)</f>
        <v>0</v>
      </c>
      <c r="BJ294" s="17" t="s">
        <v>84</v>
      </c>
      <c r="BK294" s="230">
        <f>ROUND(I294*H294,2)</f>
        <v>0</v>
      </c>
      <c r="BL294" s="17" t="s">
        <v>151</v>
      </c>
      <c r="BM294" s="229" t="s">
        <v>398</v>
      </c>
    </row>
    <row r="295" s="2" customFormat="1" ht="37.8" customHeight="1">
      <c r="A295" s="38"/>
      <c r="B295" s="39"/>
      <c r="C295" s="218" t="s">
        <v>399</v>
      </c>
      <c r="D295" s="218" t="s">
        <v>146</v>
      </c>
      <c r="E295" s="219" t="s">
        <v>400</v>
      </c>
      <c r="F295" s="220" t="s">
        <v>401</v>
      </c>
      <c r="G295" s="221" t="s">
        <v>196</v>
      </c>
      <c r="H295" s="222">
        <v>0.54000000000000004</v>
      </c>
      <c r="I295" s="223"/>
      <c r="J295" s="224">
        <f>ROUND(I295*H295,2)</f>
        <v>0</v>
      </c>
      <c r="K295" s="220" t="s">
        <v>150</v>
      </c>
      <c r="L295" s="44"/>
      <c r="M295" s="225" t="s">
        <v>1</v>
      </c>
      <c r="N295" s="226" t="s">
        <v>41</v>
      </c>
      <c r="O295" s="91"/>
      <c r="P295" s="227">
        <f>O295*H295</f>
        <v>0</v>
      </c>
      <c r="Q295" s="227">
        <v>0.017090000000000001</v>
      </c>
      <c r="R295" s="227">
        <f>Q295*H295</f>
        <v>0.0092286000000000017</v>
      </c>
      <c r="S295" s="227">
        <v>0</v>
      </c>
      <c r="T295" s="228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9" t="s">
        <v>151</v>
      </c>
      <c r="AT295" s="229" t="s">
        <v>146</v>
      </c>
      <c r="AU295" s="229" t="s">
        <v>86</v>
      </c>
      <c r="AY295" s="17" t="s">
        <v>144</v>
      </c>
      <c r="BE295" s="230">
        <f>IF(N295="základní",J295,0)</f>
        <v>0</v>
      </c>
      <c r="BF295" s="230">
        <f>IF(N295="snížená",J295,0)</f>
        <v>0</v>
      </c>
      <c r="BG295" s="230">
        <f>IF(N295="zákl. přenesená",J295,0)</f>
        <v>0</v>
      </c>
      <c r="BH295" s="230">
        <f>IF(N295="sníž. přenesená",J295,0)</f>
        <v>0</v>
      </c>
      <c r="BI295" s="230">
        <f>IF(N295="nulová",J295,0)</f>
        <v>0</v>
      </c>
      <c r="BJ295" s="17" t="s">
        <v>84</v>
      </c>
      <c r="BK295" s="230">
        <f>ROUND(I295*H295,2)</f>
        <v>0</v>
      </c>
      <c r="BL295" s="17" t="s">
        <v>151</v>
      </c>
      <c r="BM295" s="229" t="s">
        <v>402</v>
      </c>
    </row>
    <row r="296" s="2" customFormat="1">
      <c r="A296" s="38"/>
      <c r="B296" s="39"/>
      <c r="C296" s="40"/>
      <c r="D296" s="231" t="s">
        <v>153</v>
      </c>
      <c r="E296" s="40"/>
      <c r="F296" s="232" t="s">
        <v>403</v>
      </c>
      <c r="G296" s="40"/>
      <c r="H296" s="40"/>
      <c r="I296" s="233"/>
      <c r="J296" s="40"/>
      <c r="K296" s="40"/>
      <c r="L296" s="44"/>
      <c r="M296" s="234"/>
      <c r="N296" s="235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153</v>
      </c>
      <c r="AU296" s="17" t="s">
        <v>86</v>
      </c>
    </row>
    <row r="297" s="13" customFormat="1">
      <c r="A297" s="13"/>
      <c r="B297" s="236"/>
      <c r="C297" s="237"/>
      <c r="D297" s="238" t="s">
        <v>155</v>
      </c>
      <c r="E297" s="239" t="s">
        <v>1</v>
      </c>
      <c r="F297" s="240" t="s">
        <v>404</v>
      </c>
      <c r="G297" s="237"/>
      <c r="H297" s="239" t="s">
        <v>1</v>
      </c>
      <c r="I297" s="241"/>
      <c r="J297" s="237"/>
      <c r="K297" s="237"/>
      <c r="L297" s="242"/>
      <c r="M297" s="243"/>
      <c r="N297" s="244"/>
      <c r="O297" s="244"/>
      <c r="P297" s="244"/>
      <c r="Q297" s="244"/>
      <c r="R297" s="244"/>
      <c r="S297" s="244"/>
      <c r="T297" s="24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6" t="s">
        <v>155</v>
      </c>
      <c r="AU297" s="246" t="s">
        <v>86</v>
      </c>
      <c r="AV297" s="13" t="s">
        <v>84</v>
      </c>
      <c r="AW297" s="13" t="s">
        <v>33</v>
      </c>
      <c r="AX297" s="13" t="s">
        <v>76</v>
      </c>
      <c r="AY297" s="246" t="s">
        <v>144</v>
      </c>
    </row>
    <row r="298" s="14" customFormat="1">
      <c r="A298" s="14"/>
      <c r="B298" s="247"/>
      <c r="C298" s="248"/>
      <c r="D298" s="238" t="s">
        <v>155</v>
      </c>
      <c r="E298" s="249" t="s">
        <v>1</v>
      </c>
      <c r="F298" s="250" t="s">
        <v>405</v>
      </c>
      <c r="G298" s="248"/>
      <c r="H298" s="251">
        <v>0.071999999999999995</v>
      </c>
      <c r="I298" s="252"/>
      <c r="J298" s="248"/>
      <c r="K298" s="248"/>
      <c r="L298" s="253"/>
      <c r="M298" s="254"/>
      <c r="N298" s="255"/>
      <c r="O298" s="255"/>
      <c r="P298" s="255"/>
      <c r="Q298" s="255"/>
      <c r="R298" s="255"/>
      <c r="S298" s="255"/>
      <c r="T298" s="256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7" t="s">
        <v>155</v>
      </c>
      <c r="AU298" s="257" t="s">
        <v>86</v>
      </c>
      <c r="AV298" s="14" t="s">
        <v>86</v>
      </c>
      <c r="AW298" s="14" t="s">
        <v>33</v>
      </c>
      <c r="AX298" s="14" t="s">
        <v>76</v>
      </c>
      <c r="AY298" s="257" t="s">
        <v>144</v>
      </c>
    </row>
    <row r="299" s="13" customFormat="1">
      <c r="A299" s="13"/>
      <c r="B299" s="236"/>
      <c r="C299" s="237"/>
      <c r="D299" s="238" t="s">
        <v>155</v>
      </c>
      <c r="E299" s="239" t="s">
        <v>1</v>
      </c>
      <c r="F299" s="240" t="s">
        <v>406</v>
      </c>
      <c r="G299" s="237"/>
      <c r="H299" s="239" t="s">
        <v>1</v>
      </c>
      <c r="I299" s="241"/>
      <c r="J299" s="237"/>
      <c r="K299" s="237"/>
      <c r="L299" s="242"/>
      <c r="M299" s="243"/>
      <c r="N299" s="244"/>
      <c r="O299" s="244"/>
      <c r="P299" s="244"/>
      <c r="Q299" s="244"/>
      <c r="R299" s="244"/>
      <c r="S299" s="244"/>
      <c r="T299" s="24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6" t="s">
        <v>155</v>
      </c>
      <c r="AU299" s="246" t="s">
        <v>86</v>
      </c>
      <c r="AV299" s="13" t="s">
        <v>84</v>
      </c>
      <c r="AW299" s="13" t="s">
        <v>33</v>
      </c>
      <c r="AX299" s="13" t="s">
        <v>76</v>
      </c>
      <c r="AY299" s="246" t="s">
        <v>144</v>
      </c>
    </row>
    <row r="300" s="14" customFormat="1">
      <c r="A300" s="14"/>
      <c r="B300" s="247"/>
      <c r="C300" s="248"/>
      <c r="D300" s="238" t="s">
        <v>155</v>
      </c>
      <c r="E300" s="249" t="s">
        <v>1</v>
      </c>
      <c r="F300" s="250" t="s">
        <v>407</v>
      </c>
      <c r="G300" s="248"/>
      <c r="H300" s="251">
        <v>0.253</v>
      </c>
      <c r="I300" s="252"/>
      <c r="J300" s="248"/>
      <c r="K300" s="248"/>
      <c r="L300" s="253"/>
      <c r="M300" s="254"/>
      <c r="N300" s="255"/>
      <c r="O300" s="255"/>
      <c r="P300" s="255"/>
      <c r="Q300" s="255"/>
      <c r="R300" s="255"/>
      <c r="S300" s="255"/>
      <c r="T300" s="256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7" t="s">
        <v>155</v>
      </c>
      <c r="AU300" s="257" t="s">
        <v>86</v>
      </c>
      <c r="AV300" s="14" t="s">
        <v>86</v>
      </c>
      <c r="AW300" s="14" t="s">
        <v>33</v>
      </c>
      <c r="AX300" s="14" t="s">
        <v>76</v>
      </c>
      <c r="AY300" s="257" t="s">
        <v>144</v>
      </c>
    </row>
    <row r="301" s="13" customFormat="1">
      <c r="A301" s="13"/>
      <c r="B301" s="236"/>
      <c r="C301" s="237"/>
      <c r="D301" s="238" t="s">
        <v>155</v>
      </c>
      <c r="E301" s="239" t="s">
        <v>1</v>
      </c>
      <c r="F301" s="240" t="s">
        <v>408</v>
      </c>
      <c r="G301" s="237"/>
      <c r="H301" s="239" t="s">
        <v>1</v>
      </c>
      <c r="I301" s="241"/>
      <c r="J301" s="237"/>
      <c r="K301" s="237"/>
      <c r="L301" s="242"/>
      <c r="M301" s="243"/>
      <c r="N301" s="244"/>
      <c r="O301" s="244"/>
      <c r="P301" s="244"/>
      <c r="Q301" s="244"/>
      <c r="R301" s="244"/>
      <c r="S301" s="244"/>
      <c r="T301" s="245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6" t="s">
        <v>155</v>
      </c>
      <c r="AU301" s="246" t="s">
        <v>86</v>
      </c>
      <c r="AV301" s="13" t="s">
        <v>84</v>
      </c>
      <c r="AW301" s="13" t="s">
        <v>33</v>
      </c>
      <c r="AX301" s="13" t="s">
        <v>76</v>
      </c>
      <c r="AY301" s="246" t="s">
        <v>144</v>
      </c>
    </row>
    <row r="302" s="14" customFormat="1">
      <c r="A302" s="14"/>
      <c r="B302" s="247"/>
      <c r="C302" s="248"/>
      <c r="D302" s="238" t="s">
        <v>155</v>
      </c>
      <c r="E302" s="249" t="s">
        <v>1</v>
      </c>
      <c r="F302" s="250" t="s">
        <v>409</v>
      </c>
      <c r="G302" s="248"/>
      <c r="H302" s="251">
        <v>0.027</v>
      </c>
      <c r="I302" s="252"/>
      <c r="J302" s="248"/>
      <c r="K302" s="248"/>
      <c r="L302" s="253"/>
      <c r="M302" s="254"/>
      <c r="N302" s="255"/>
      <c r="O302" s="255"/>
      <c r="P302" s="255"/>
      <c r="Q302" s="255"/>
      <c r="R302" s="255"/>
      <c r="S302" s="255"/>
      <c r="T302" s="256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7" t="s">
        <v>155</v>
      </c>
      <c r="AU302" s="257" t="s">
        <v>86</v>
      </c>
      <c r="AV302" s="14" t="s">
        <v>86</v>
      </c>
      <c r="AW302" s="14" t="s">
        <v>33</v>
      </c>
      <c r="AX302" s="14" t="s">
        <v>76</v>
      </c>
      <c r="AY302" s="257" t="s">
        <v>144</v>
      </c>
    </row>
    <row r="303" s="14" customFormat="1">
      <c r="A303" s="14"/>
      <c r="B303" s="247"/>
      <c r="C303" s="248"/>
      <c r="D303" s="238" t="s">
        <v>155</v>
      </c>
      <c r="E303" s="249" t="s">
        <v>1</v>
      </c>
      <c r="F303" s="250" t="s">
        <v>410</v>
      </c>
      <c r="G303" s="248"/>
      <c r="H303" s="251">
        <v>0.023</v>
      </c>
      <c r="I303" s="252"/>
      <c r="J303" s="248"/>
      <c r="K303" s="248"/>
      <c r="L303" s="253"/>
      <c r="M303" s="254"/>
      <c r="N303" s="255"/>
      <c r="O303" s="255"/>
      <c r="P303" s="255"/>
      <c r="Q303" s="255"/>
      <c r="R303" s="255"/>
      <c r="S303" s="255"/>
      <c r="T303" s="256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7" t="s">
        <v>155</v>
      </c>
      <c r="AU303" s="257" t="s">
        <v>86</v>
      </c>
      <c r="AV303" s="14" t="s">
        <v>86</v>
      </c>
      <c r="AW303" s="14" t="s">
        <v>33</v>
      </c>
      <c r="AX303" s="14" t="s">
        <v>76</v>
      </c>
      <c r="AY303" s="257" t="s">
        <v>144</v>
      </c>
    </row>
    <row r="304" s="14" customFormat="1">
      <c r="A304" s="14"/>
      <c r="B304" s="247"/>
      <c r="C304" s="248"/>
      <c r="D304" s="238" t="s">
        <v>155</v>
      </c>
      <c r="E304" s="249" t="s">
        <v>1</v>
      </c>
      <c r="F304" s="250" t="s">
        <v>411</v>
      </c>
      <c r="G304" s="248"/>
      <c r="H304" s="251">
        <v>0.108</v>
      </c>
      <c r="I304" s="252"/>
      <c r="J304" s="248"/>
      <c r="K304" s="248"/>
      <c r="L304" s="253"/>
      <c r="M304" s="254"/>
      <c r="N304" s="255"/>
      <c r="O304" s="255"/>
      <c r="P304" s="255"/>
      <c r="Q304" s="255"/>
      <c r="R304" s="255"/>
      <c r="S304" s="255"/>
      <c r="T304" s="256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7" t="s">
        <v>155</v>
      </c>
      <c r="AU304" s="257" t="s">
        <v>86</v>
      </c>
      <c r="AV304" s="14" t="s">
        <v>86</v>
      </c>
      <c r="AW304" s="14" t="s">
        <v>33</v>
      </c>
      <c r="AX304" s="14" t="s">
        <v>76</v>
      </c>
      <c r="AY304" s="257" t="s">
        <v>144</v>
      </c>
    </row>
    <row r="305" s="13" customFormat="1">
      <c r="A305" s="13"/>
      <c r="B305" s="236"/>
      <c r="C305" s="237"/>
      <c r="D305" s="238" t="s">
        <v>155</v>
      </c>
      <c r="E305" s="239" t="s">
        <v>1</v>
      </c>
      <c r="F305" s="240" t="s">
        <v>412</v>
      </c>
      <c r="G305" s="237"/>
      <c r="H305" s="239" t="s">
        <v>1</v>
      </c>
      <c r="I305" s="241"/>
      <c r="J305" s="237"/>
      <c r="K305" s="237"/>
      <c r="L305" s="242"/>
      <c r="M305" s="243"/>
      <c r="N305" s="244"/>
      <c r="O305" s="244"/>
      <c r="P305" s="244"/>
      <c r="Q305" s="244"/>
      <c r="R305" s="244"/>
      <c r="S305" s="244"/>
      <c r="T305" s="24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6" t="s">
        <v>155</v>
      </c>
      <c r="AU305" s="246" t="s">
        <v>86</v>
      </c>
      <c r="AV305" s="13" t="s">
        <v>84</v>
      </c>
      <c r="AW305" s="13" t="s">
        <v>33</v>
      </c>
      <c r="AX305" s="13" t="s">
        <v>76</v>
      </c>
      <c r="AY305" s="246" t="s">
        <v>144</v>
      </c>
    </row>
    <row r="306" s="14" customFormat="1">
      <c r="A306" s="14"/>
      <c r="B306" s="247"/>
      <c r="C306" s="248"/>
      <c r="D306" s="238" t="s">
        <v>155</v>
      </c>
      <c r="E306" s="249" t="s">
        <v>1</v>
      </c>
      <c r="F306" s="250" t="s">
        <v>413</v>
      </c>
      <c r="G306" s="248"/>
      <c r="H306" s="251">
        <v>0.024</v>
      </c>
      <c r="I306" s="252"/>
      <c r="J306" s="248"/>
      <c r="K306" s="248"/>
      <c r="L306" s="253"/>
      <c r="M306" s="254"/>
      <c r="N306" s="255"/>
      <c r="O306" s="255"/>
      <c r="P306" s="255"/>
      <c r="Q306" s="255"/>
      <c r="R306" s="255"/>
      <c r="S306" s="255"/>
      <c r="T306" s="256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7" t="s">
        <v>155</v>
      </c>
      <c r="AU306" s="257" t="s">
        <v>86</v>
      </c>
      <c r="AV306" s="14" t="s">
        <v>86</v>
      </c>
      <c r="AW306" s="14" t="s">
        <v>33</v>
      </c>
      <c r="AX306" s="14" t="s">
        <v>76</v>
      </c>
      <c r="AY306" s="257" t="s">
        <v>144</v>
      </c>
    </row>
    <row r="307" s="13" customFormat="1">
      <c r="A307" s="13"/>
      <c r="B307" s="236"/>
      <c r="C307" s="237"/>
      <c r="D307" s="238" t="s">
        <v>155</v>
      </c>
      <c r="E307" s="239" t="s">
        <v>1</v>
      </c>
      <c r="F307" s="240" t="s">
        <v>414</v>
      </c>
      <c r="G307" s="237"/>
      <c r="H307" s="239" t="s">
        <v>1</v>
      </c>
      <c r="I307" s="241"/>
      <c r="J307" s="237"/>
      <c r="K307" s="237"/>
      <c r="L307" s="242"/>
      <c r="M307" s="243"/>
      <c r="N307" s="244"/>
      <c r="O307" s="244"/>
      <c r="P307" s="244"/>
      <c r="Q307" s="244"/>
      <c r="R307" s="244"/>
      <c r="S307" s="244"/>
      <c r="T307" s="24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6" t="s">
        <v>155</v>
      </c>
      <c r="AU307" s="246" t="s">
        <v>86</v>
      </c>
      <c r="AV307" s="13" t="s">
        <v>84</v>
      </c>
      <c r="AW307" s="13" t="s">
        <v>33</v>
      </c>
      <c r="AX307" s="13" t="s">
        <v>76</v>
      </c>
      <c r="AY307" s="246" t="s">
        <v>144</v>
      </c>
    </row>
    <row r="308" s="14" customFormat="1">
      <c r="A308" s="14"/>
      <c r="B308" s="247"/>
      <c r="C308" s="248"/>
      <c r="D308" s="238" t="s">
        <v>155</v>
      </c>
      <c r="E308" s="249" t="s">
        <v>1</v>
      </c>
      <c r="F308" s="250" t="s">
        <v>415</v>
      </c>
      <c r="G308" s="248"/>
      <c r="H308" s="251">
        <v>0.033000000000000002</v>
      </c>
      <c r="I308" s="252"/>
      <c r="J308" s="248"/>
      <c r="K308" s="248"/>
      <c r="L308" s="253"/>
      <c r="M308" s="254"/>
      <c r="N308" s="255"/>
      <c r="O308" s="255"/>
      <c r="P308" s="255"/>
      <c r="Q308" s="255"/>
      <c r="R308" s="255"/>
      <c r="S308" s="255"/>
      <c r="T308" s="256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7" t="s">
        <v>155</v>
      </c>
      <c r="AU308" s="257" t="s">
        <v>86</v>
      </c>
      <c r="AV308" s="14" t="s">
        <v>86</v>
      </c>
      <c r="AW308" s="14" t="s">
        <v>33</v>
      </c>
      <c r="AX308" s="14" t="s">
        <v>76</v>
      </c>
      <c r="AY308" s="257" t="s">
        <v>144</v>
      </c>
    </row>
    <row r="309" s="15" customFormat="1">
      <c r="A309" s="15"/>
      <c r="B309" s="258"/>
      <c r="C309" s="259"/>
      <c r="D309" s="238" t="s">
        <v>155</v>
      </c>
      <c r="E309" s="260" t="s">
        <v>1</v>
      </c>
      <c r="F309" s="261" t="s">
        <v>160</v>
      </c>
      <c r="G309" s="259"/>
      <c r="H309" s="262">
        <v>0.54000000000000004</v>
      </c>
      <c r="I309" s="263"/>
      <c r="J309" s="259"/>
      <c r="K309" s="259"/>
      <c r="L309" s="264"/>
      <c r="M309" s="265"/>
      <c r="N309" s="266"/>
      <c r="O309" s="266"/>
      <c r="P309" s="266"/>
      <c r="Q309" s="266"/>
      <c r="R309" s="266"/>
      <c r="S309" s="266"/>
      <c r="T309" s="267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8" t="s">
        <v>155</v>
      </c>
      <c r="AU309" s="268" t="s">
        <v>86</v>
      </c>
      <c r="AV309" s="15" t="s">
        <v>151</v>
      </c>
      <c r="AW309" s="15" t="s">
        <v>33</v>
      </c>
      <c r="AX309" s="15" t="s">
        <v>84</v>
      </c>
      <c r="AY309" s="268" t="s">
        <v>144</v>
      </c>
    </row>
    <row r="310" s="2" customFormat="1" ht="24.15" customHeight="1">
      <c r="A310" s="38"/>
      <c r="B310" s="39"/>
      <c r="C310" s="269" t="s">
        <v>416</v>
      </c>
      <c r="D310" s="269" t="s">
        <v>193</v>
      </c>
      <c r="E310" s="270" t="s">
        <v>417</v>
      </c>
      <c r="F310" s="271" t="s">
        <v>418</v>
      </c>
      <c r="G310" s="272" t="s">
        <v>196</v>
      </c>
      <c r="H310" s="273">
        <v>0.182</v>
      </c>
      <c r="I310" s="274"/>
      <c r="J310" s="275">
        <f>ROUND(I310*H310,2)</f>
        <v>0</v>
      </c>
      <c r="K310" s="271" t="s">
        <v>150</v>
      </c>
      <c r="L310" s="276"/>
      <c r="M310" s="277" t="s">
        <v>1</v>
      </c>
      <c r="N310" s="278" t="s">
        <v>41</v>
      </c>
      <c r="O310" s="91"/>
      <c r="P310" s="227">
        <f>O310*H310</f>
        <v>0</v>
      </c>
      <c r="Q310" s="227">
        <v>1</v>
      </c>
      <c r="R310" s="227">
        <f>Q310*H310</f>
        <v>0.182</v>
      </c>
      <c r="S310" s="227">
        <v>0</v>
      </c>
      <c r="T310" s="228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9" t="s">
        <v>197</v>
      </c>
      <c r="AT310" s="229" t="s">
        <v>193</v>
      </c>
      <c r="AU310" s="229" t="s">
        <v>86</v>
      </c>
      <c r="AY310" s="17" t="s">
        <v>144</v>
      </c>
      <c r="BE310" s="230">
        <f>IF(N310="základní",J310,0)</f>
        <v>0</v>
      </c>
      <c r="BF310" s="230">
        <f>IF(N310="snížená",J310,0)</f>
        <v>0</v>
      </c>
      <c r="BG310" s="230">
        <f>IF(N310="zákl. přenesená",J310,0)</f>
        <v>0</v>
      </c>
      <c r="BH310" s="230">
        <f>IF(N310="sníž. přenesená",J310,0)</f>
        <v>0</v>
      </c>
      <c r="BI310" s="230">
        <f>IF(N310="nulová",J310,0)</f>
        <v>0</v>
      </c>
      <c r="BJ310" s="17" t="s">
        <v>84</v>
      </c>
      <c r="BK310" s="230">
        <f>ROUND(I310*H310,2)</f>
        <v>0</v>
      </c>
      <c r="BL310" s="17" t="s">
        <v>151</v>
      </c>
      <c r="BM310" s="229" t="s">
        <v>419</v>
      </c>
    </row>
    <row r="311" s="13" customFormat="1">
      <c r="A311" s="13"/>
      <c r="B311" s="236"/>
      <c r="C311" s="237"/>
      <c r="D311" s="238" t="s">
        <v>155</v>
      </c>
      <c r="E311" s="239" t="s">
        <v>1</v>
      </c>
      <c r="F311" s="240" t="s">
        <v>408</v>
      </c>
      <c r="G311" s="237"/>
      <c r="H311" s="239" t="s">
        <v>1</v>
      </c>
      <c r="I311" s="241"/>
      <c r="J311" s="237"/>
      <c r="K311" s="237"/>
      <c r="L311" s="242"/>
      <c r="M311" s="243"/>
      <c r="N311" s="244"/>
      <c r="O311" s="244"/>
      <c r="P311" s="244"/>
      <c r="Q311" s="244"/>
      <c r="R311" s="244"/>
      <c r="S311" s="244"/>
      <c r="T311" s="24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6" t="s">
        <v>155</v>
      </c>
      <c r="AU311" s="246" t="s">
        <v>86</v>
      </c>
      <c r="AV311" s="13" t="s">
        <v>84</v>
      </c>
      <c r="AW311" s="13" t="s">
        <v>33</v>
      </c>
      <c r="AX311" s="13" t="s">
        <v>76</v>
      </c>
      <c r="AY311" s="246" t="s">
        <v>144</v>
      </c>
    </row>
    <row r="312" s="14" customFormat="1">
      <c r="A312" s="14"/>
      <c r="B312" s="247"/>
      <c r="C312" s="248"/>
      <c r="D312" s="238" t="s">
        <v>155</v>
      </c>
      <c r="E312" s="249" t="s">
        <v>1</v>
      </c>
      <c r="F312" s="250" t="s">
        <v>409</v>
      </c>
      <c r="G312" s="248"/>
      <c r="H312" s="251">
        <v>0.027</v>
      </c>
      <c r="I312" s="252"/>
      <c r="J312" s="248"/>
      <c r="K312" s="248"/>
      <c r="L312" s="253"/>
      <c r="M312" s="254"/>
      <c r="N312" s="255"/>
      <c r="O312" s="255"/>
      <c r="P312" s="255"/>
      <c r="Q312" s="255"/>
      <c r="R312" s="255"/>
      <c r="S312" s="255"/>
      <c r="T312" s="256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7" t="s">
        <v>155</v>
      </c>
      <c r="AU312" s="257" t="s">
        <v>86</v>
      </c>
      <c r="AV312" s="14" t="s">
        <v>86</v>
      </c>
      <c r="AW312" s="14" t="s">
        <v>33</v>
      </c>
      <c r="AX312" s="14" t="s">
        <v>76</v>
      </c>
      <c r="AY312" s="257" t="s">
        <v>144</v>
      </c>
    </row>
    <row r="313" s="14" customFormat="1">
      <c r="A313" s="14"/>
      <c r="B313" s="247"/>
      <c r="C313" s="248"/>
      <c r="D313" s="238" t="s">
        <v>155</v>
      </c>
      <c r="E313" s="249" t="s">
        <v>1</v>
      </c>
      <c r="F313" s="250" t="s">
        <v>410</v>
      </c>
      <c r="G313" s="248"/>
      <c r="H313" s="251">
        <v>0.023</v>
      </c>
      <c r="I313" s="252"/>
      <c r="J313" s="248"/>
      <c r="K313" s="248"/>
      <c r="L313" s="253"/>
      <c r="M313" s="254"/>
      <c r="N313" s="255"/>
      <c r="O313" s="255"/>
      <c r="P313" s="255"/>
      <c r="Q313" s="255"/>
      <c r="R313" s="255"/>
      <c r="S313" s="255"/>
      <c r="T313" s="256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7" t="s">
        <v>155</v>
      </c>
      <c r="AU313" s="257" t="s">
        <v>86</v>
      </c>
      <c r="AV313" s="14" t="s">
        <v>86</v>
      </c>
      <c r="AW313" s="14" t="s">
        <v>33</v>
      </c>
      <c r="AX313" s="14" t="s">
        <v>76</v>
      </c>
      <c r="AY313" s="257" t="s">
        <v>144</v>
      </c>
    </row>
    <row r="314" s="14" customFormat="1">
      <c r="A314" s="14"/>
      <c r="B314" s="247"/>
      <c r="C314" s="248"/>
      <c r="D314" s="238" t="s">
        <v>155</v>
      </c>
      <c r="E314" s="249" t="s">
        <v>1</v>
      </c>
      <c r="F314" s="250" t="s">
        <v>411</v>
      </c>
      <c r="G314" s="248"/>
      <c r="H314" s="251">
        <v>0.108</v>
      </c>
      <c r="I314" s="252"/>
      <c r="J314" s="248"/>
      <c r="K314" s="248"/>
      <c r="L314" s="253"/>
      <c r="M314" s="254"/>
      <c r="N314" s="255"/>
      <c r="O314" s="255"/>
      <c r="P314" s="255"/>
      <c r="Q314" s="255"/>
      <c r="R314" s="255"/>
      <c r="S314" s="255"/>
      <c r="T314" s="256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7" t="s">
        <v>155</v>
      </c>
      <c r="AU314" s="257" t="s">
        <v>86</v>
      </c>
      <c r="AV314" s="14" t="s">
        <v>86</v>
      </c>
      <c r="AW314" s="14" t="s">
        <v>33</v>
      </c>
      <c r="AX314" s="14" t="s">
        <v>76</v>
      </c>
      <c r="AY314" s="257" t="s">
        <v>144</v>
      </c>
    </row>
    <row r="315" s="13" customFormat="1">
      <c r="A315" s="13"/>
      <c r="B315" s="236"/>
      <c r="C315" s="237"/>
      <c r="D315" s="238" t="s">
        <v>155</v>
      </c>
      <c r="E315" s="239" t="s">
        <v>1</v>
      </c>
      <c r="F315" s="240" t="s">
        <v>412</v>
      </c>
      <c r="G315" s="237"/>
      <c r="H315" s="239" t="s">
        <v>1</v>
      </c>
      <c r="I315" s="241"/>
      <c r="J315" s="237"/>
      <c r="K315" s="237"/>
      <c r="L315" s="242"/>
      <c r="M315" s="243"/>
      <c r="N315" s="244"/>
      <c r="O315" s="244"/>
      <c r="P315" s="244"/>
      <c r="Q315" s="244"/>
      <c r="R315" s="244"/>
      <c r="S315" s="244"/>
      <c r="T315" s="24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6" t="s">
        <v>155</v>
      </c>
      <c r="AU315" s="246" t="s">
        <v>86</v>
      </c>
      <c r="AV315" s="13" t="s">
        <v>84</v>
      </c>
      <c r="AW315" s="13" t="s">
        <v>33</v>
      </c>
      <c r="AX315" s="13" t="s">
        <v>76</v>
      </c>
      <c r="AY315" s="246" t="s">
        <v>144</v>
      </c>
    </row>
    <row r="316" s="14" customFormat="1">
      <c r="A316" s="14"/>
      <c r="B316" s="247"/>
      <c r="C316" s="248"/>
      <c r="D316" s="238" t="s">
        <v>155</v>
      </c>
      <c r="E316" s="249" t="s">
        <v>1</v>
      </c>
      <c r="F316" s="250" t="s">
        <v>413</v>
      </c>
      <c r="G316" s="248"/>
      <c r="H316" s="251">
        <v>0.024</v>
      </c>
      <c r="I316" s="252"/>
      <c r="J316" s="248"/>
      <c r="K316" s="248"/>
      <c r="L316" s="253"/>
      <c r="M316" s="254"/>
      <c r="N316" s="255"/>
      <c r="O316" s="255"/>
      <c r="P316" s="255"/>
      <c r="Q316" s="255"/>
      <c r="R316" s="255"/>
      <c r="S316" s="255"/>
      <c r="T316" s="256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7" t="s">
        <v>155</v>
      </c>
      <c r="AU316" s="257" t="s">
        <v>86</v>
      </c>
      <c r="AV316" s="14" t="s">
        <v>86</v>
      </c>
      <c r="AW316" s="14" t="s">
        <v>33</v>
      </c>
      <c r="AX316" s="14" t="s">
        <v>76</v>
      </c>
      <c r="AY316" s="257" t="s">
        <v>144</v>
      </c>
    </row>
    <row r="317" s="15" customFormat="1">
      <c r="A317" s="15"/>
      <c r="B317" s="258"/>
      <c r="C317" s="259"/>
      <c r="D317" s="238" t="s">
        <v>155</v>
      </c>
      <c r="E317" s="260" t="s">
        <v>1</v>
      </c>
      <c r="F317" s="261" t="s">
        <v>160</v>
      </c>
      <c r="G317" s="259"/>
      <c r="H317" s="262">
        <v>0.182</v>
      </c>
      <c r="I317" s="263"/>
      <c r="J317" s="259"/>
      <c r="K317" s="259"/>
      <c r="L317" s="264"/>
      <c r="M317" s="265"/>
      <c r="N317" s="266"/>
      <c r="O317" s="266"/>
      <c r="P317" s="266"/>
      <c r="Q317" s="266"/>
      <c r="R317" s="266"/>
      <c r="S317" s="266"/>
      <c r="T317" s="267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68" t="s">
        <v>155</v>
      </c>
      <c r="AU317" s="268" t="s">
        <v>86</v>
      </c>
      <c r="AV317" s="15" t="s">
        <v>151</v>
      </c>
      <c r="AW317" s="15" t="s">
        <v>33</v>
      </c>
      <c r="AX317" s="15" t="s">
        <v>84</v>
      </c>
      <c r="AY317" s="268" t="s">
        <v>144</v>
      </c>
    </row>
    <row r="318" s="2" customFormat="1" ht="24.15" customHeight="1">
      <c r="A318" s="38"/>
      <c r="B318" s="39"/>
      <c r="C318" s="269" t="s">
        <v>420</v>
      </c>
      <c r="D318" s="269" t="s">
        <v>193</v>
      </c>
      <c r="E318" s="270" t="s">
        <v>339</v>
      </c>
      <c r="F318" s="271" t="s">
        <v>340</v>
      </c>
      <c r="G318" s="272" t="s">
        <v>196</v>
      </c>
      <c r="H318" s="273">
        <v>0.253</v>
      </c>
      <c r="I318" s="274"/>
      <c r="J318" s="275">
        <f>ROUND(I318*H318,2)</f>
        <v>0</v>
      </c>
      <c r="K318" s="271" t="s">
        <v>150</v>
      </c>
      <c r="L318" s="276"/>
      <c r="M318" s="277" t="s">
        <v>1</v>
      </c>
      <c r="N318" s="278" t="s">
        <v>41</v>
      </c>
      <c r="O318" s="91"/>
      <c r="P318" s="227">
        <f>O318*H318</f>
        <v>0</v>
      </c>
      <c r="Q318" s="227">
        <v>1</v>
      </c>
      <c r="R318" s="227">
        <f>Q318*H318</f>
        <v>0.253</v>
      </c>
      <c r="S318" s="227">
        <v>0</v>
      </c>
      <c r="T318" s="228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9" t="s">
        <v>197</v>
      </c>
      <c r="AT318" s="229" t="s">
        <v>193</v>
      </c>
      <c r="AU318" s="229" t="s">
        <v>86</v>
      </c>
      <c r="AY318" s="17" t="s">
        <v>144</v>
      </c>
      <c r="BE318" s="230">
        <f>IF(N318="základní",J318,0)</f>
        <v>0</v>
      </c>
      <c r="BF318" s="230">
        <f>IF(N318="snížená",J318,0)</f>
        <v>0</v>
      </c>
      <c r="BG318" s="230">
        <f>IF(N318="zákl. přenesená",J318,0)</f>
        <v>0</v>
      </c>
      <c r="BH318" s="230">
        <f>IF(N318="sníž. přenesená",J318,0)</f>
        <v>0</v>
      </c>
      <c r="BI318" s="230">
        <f>IF(N318="nulová",J318,0)</f>
        <v>0</v>
      </c>
      <c r="BJ318" s="17" t="s">
        <v>84</v>
      </c>
      <c r="BK318" s="230">
        <f>ROUND(I318*H318,2)</f>
        <v>0</v>
      </c>
      <c r="BL318" s="17" t="s">
        <v>151</v>
      </c>
      <c r="BM318" s="229" t="s">
        <v>421</v>
      </c>
    </row>
    <row r="319" s="13" customFormat="1">
      <c r="A319" s="13"/>
      <c r="B319" s="236"/>
      <c r="C319" s="237"/>
      <c r="D319" s="238" t="s">
        <v>155</v>
      </c>
      <c r="E319" s="239" t="s">
        <v>1</v>
      </c>
      <c r="F319" s="240" t="s">
        <v>406</v>
      </c>
      <c r="G319" s="237"/>
      <c r="H319" s="239" t="s">
        <v>1</v>
      </c>
      <c r="I319" s="241"/>
      <c r="J319" s="237"/>
      <c r="K319" s="237"/>
      <c r="L319" s="242"/>
      <c r="M319" s="243"/>
      <c r="N319" s="244"/>
      <c r="O319" s="244"/>
      <c r="P319" s="244"/>
      <c r="Q319" s="244"/>
      <c r="R319" s="244"/>
      <c r="S319" s="244"/>
      <c r="T319" s="24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6" t="s">
        <v>155</v>
      </c>
      <c r="AU319" s="246" t="s">
        <v>86</v>
      </c>
      <c r="AV319" s="13" t="s">
        <v>84</v>
      </c>
      <c r="AW319" s="13" t="s">
        <v>33</v>
      </c>
      <c r="AX319" s="13" t="s">
        <v>76</v>
      </c>
      <c r="AY319" s="246" t="s">
        <v>144</v>
      </c>
    </row>
    <row r="320" s="14" customFormat="1">
      <c r="A320" s="14"/>
      <c r="B320" s="247"/>
      <c r="C320" s="248"/>
      <c r="D320" s="238" t="s">
        <v>155</v>
      </c>
      <c r="E320" s="249" t="s">
        <v>1</v>
      </c>
      <c r="F320" s="250" t="s">
        <v>407</v>
      </c>
      <c r="G320" s="248"/>
      <c r="H320" s="251">
        <v>0.253</v>
      </c>
      <c r="I320" s="252"/>
      <c r="J320" s="248"/>
      <c r="K320" s="248"/>
      <c r="L320" s="253"/>
      <c r="M320" s="254"/>
      <c r="N320" s="255"/>
      <c r="O320" s="255"/>
      <c r="P320" s="255"/>
      <c r="Q320" s="255"/>
      <c r="R320" s="255"/>
      <c r="S320" s="255"/>
      <c r="T320" s="256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7" t="s">
        <v>155</v>
      </c>
      <c r="AU320" s="257" t="s">
        <v>86</v>
      </c>
      <c r="AV320" s="14" t="s">
        <v>86</v>
      </c>
      <c r="AW320" s="14" t="s">
        <v>33</v>
      </c>
      <c r="AX320" s="14" t="s">
        <v>84</v>
      </c>
      <c r="AY320" s="257" t="s">
        <v>144</v>
      </c>
    </row>
    <row r="321" s="2" customFormat="1" ht="24.15" customHeight="1">
      <c r="A321" s="38"/>
      <c r="B321" s="39"/>
      <c r="C321" s="269" t="s">
        <v>422</v>
      </c>
      <c r="D321" s="269" t="s">
        <v>193</v>
      </c>
      <c r="E321" s="270" t="s">
        <v>423</v>
      </c>
      <c r="F321" s="271" t="s">
        <v>424</v>
      </c>
      <c r="G321" s="272" t="s">
        <v>196</v>
      </c>
      <c r="H321" s="273">
        <v>0.071999999999999995</v>
      </c>
      <c r="I321" s="274"/>
      <c r="J321" s="275">
        <f>ROUND(I321*H321,2)</f>
        <v>0</v>
      </c>
      <c r="K321" s="271" t="s">
        <v>150</v>
      </c>
      <c r="L321" s="276"/>
      <c r="M321" s="277" t="s">
        <v>1</v>
      </c>
      <c r="N321" s="278" t="s">
        <v>41</v>
      </c>
      <c r="O321" s="91"/>
      <c r="P321" s="227">
        <f>O321*H321</f>
        <v>0</v>
      </c>
      <c r="Q321" s="227">
        <v>1</v>
      </c>
      <c r="R321" s="227">
        <f>Q321*H321</f>
        <v>0.071999999999999995</v>
      </c>
      <c r="S321" s="227">
        <v>0</v>
      </c>
      <c r="T321" s="228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9" t="s">
        <v>197</v>
      </c>
      <c r="AT321" s="229" t="s">
        <v>193</v>
      </c>
      <c r="AU321" s="229" t="s">
        <v>86</v>
      </c>
      <c r="AY321" s="17" t="s">
        <v>144</v>
      </c>
      <c r="BE321" s="230">
        <f>IF(N321="základní",J321,0)</f>
        <v>0</v>
      </c>
      <c r="BF321" s="230">
        <f>IF(N321="snížená",J321,0)</f>
        <v>0</v>
      </c>
      <c r="BG321" s="230">
        <f>IF(N321="zákl. přenesená",J321,0)</f>
        <v>0</v>
      </c>
      <c r="BH321" s="230">
        <f>IF(N321="sníž. přenesená",J321,0)</f>
        <v>0</v>
      </c>
      <c r="BI321" s="230">
        <f>IF(N321="nulová",J321,0)</f>
        <v>0</v>
      </c>
      <c r="BJ321" s="17" t="s">
        <v>84</v>
      </c>
      <c r="BK321" s="230">
        <f>ROUND(I321*H321,2)</f>
        <v>0</v>
      </c>
      <c r="BL321" s="17" t="s">
        <v>151</v>
      </c>
      <c r="BM321" s="229" t="s">
        <v>425</v>
      </c>
    </row>
    <row r="322" s="13" customFormat="1">
      <c r="A322" s="13"/>
      <c r="B322" s="236"/>
      <c r="C322" s="237"/>
      <c r="D322" s="238" t="s">
        <v>155</v>
      </c>
      <c r="E322" s="239" t="s">
        <v>1</v>
      </c>
      <c r="F322" s="240" t="s">
        <v>404</v>
      </c>
      <c r="G322" s="237"/>
      <c r="H322" s="239" t="s">
        <v>1</v>
      </c>
      <c r="I322" s="241"/>
      <c r="J322" s="237"/>
      <c r="K322" s="237"/>
      <c r="L322" s="242"/>
      <c r="M322" s="243"/>
      <c r="N322" s="244"/>
      <c r="O322" s="244"/>
      <c r="P322" s="244"/>
      <c r="Q322" s="244"/>
      <c r="R322" s="244"/>
      <c r="S322" s="244"/>
      <c r="T322" s="24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6" t="s">
        <v>155</v>
      </c>
      <c r="AU322" s="246" t="s">
        <v>86</v>
      </c>
      <c r="AV322" s="13" t="s">
        <v>84</v>
      </c>
      <c r="AW322" s="13" t="s">
        <v>33</v>
      </c>
      <c r="AX322" s="13" t="s">
        <v>76</v>
      </c>
      <c r="AY322" s="246" t="s">
        <v>144</v>
      </c>
    </row>
    <row r="323" s="14" customFormat="1">
      <c r="A323" s="14"/>
      <c r="B323" s="247"/>
      <c r="C323" s="248"/>
      <c r="D323" s="238" t="s">
        <v>155</v>
      </c>
      <c r="E323" s="249" t="s">
        <v>1</v>
      </c>
      <c r="F323" s="250" t="s">
        <v>405</v>
      </c>
      <c r="G323" s="248"/>
      <c r="H323" s="251">
        <v>0.071999999999999995</v>
      </c>
      <c r="I323" s="252"/>
      <c r="J323" s="248"/>
      <c r="K323" s="248"/>
      <c r="L323" s="253"/>
      <c r="M323" s="254"/>
      <c r="N323" s="255"/>
      <c r="O323" s="255"/>
      <c r="P323" s="255"/>
      <c r="Q323" s="255"/>
      <c r="R323" s="255"/>
      <c r="S323" s="255"/>
      <c r="T323" s="256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7" t="s">
        <v>155</v>
      </c>
      <c r="AU323" s="257" t="s">
        <v>86</v>
      </c>
      <c r="AV323" s="14" t="s">
        <v>86</v>
      </c>
      <c r="AW323" s="14" t="s">
        <v>33</v>
      </c>
      <c r="AX323" s="14" t="s">
        <v>84</v>
      </c>
      <c r="AY323" s="257" t="s">
        <v>144</v>
      </c>
    </row>
    <row r="324" s="2" customFormat="1" ht="21.75" customHeight="1">
      <c r="A324" s="38"/>
      <c r="B324" s="39"/>
      <c r="C324" s="269" t="s">
        <v>426</v>
      </c>
      <c r="D324" s="269" t="s">
        <v>193</v>
      </c>
      <c r="E324" s="270" t="s">
        <v>427</v>
      </c>
      <c r="F324" s="271" t="s">
        <v>428</v>
      </c>
      <c r="G324" s="272" t="s">
        <v>196</v>
      </c>
      <c r="H324" s="273">
        <v>0.033000000000000002</v>
      </c>
      <c r="I324" s="274"/>
      <c r="J324" s="275">
        <f>ROUND(I324*H324,2)</f>
        <v>0</v>
      </c>
      <c r="K324" s="271" t="s">
        <v>150</v>
      </c>
      <c r="L324" s="276"/>
      <c r="M324" s="277" t="s">
        <v>1</v>
      </c>
      <c r="N324" s="278" t="s">
        <v>41</v>
      </c>
      <c r="O324" s="91"/>
      <c r="P324" s="227">
        <f>O324*H324</f>
        <v>0</v>
      </c>
      <c r="Q324" s="227">
        <v>1</v>
      </c>
      <c r="R324" s="227">
        <f>Q324*H324</f>
        <v>0.033000000000000002</v>
      </c>
      <c r="S324" s="227">
        <v>0</v>
      </c>
      <c r="T324" s="228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9" t="s">
        <v>197</v>
      </c>
      <c r="AT324" s="229" t="s">
        <v>193</v>
      </c>
      <c r="AU324" s="229" t="s">
        <v>86</v>
      </c>
      <c r="AY324" s="17" t="s">
        <v>144</v>
      </c>
      <c r="BE324" s="230">
        <f>IF(N324="základní",J324,0)</f>
        <v>0</v>
      </c>
      <c r="BF324" s="230">
        <f>IF(N324="snížená",J324,0)</f>
        <v>0</v>
      </c>
      <c r="BG324" s="230">
        <f>IF(N324="zákl. přenesená",J324,0)</f>
        <v>0</v>
      </c>
      <c r="BH324" s="230">
        <f>IF(N324="sníž. přenesená",J324,0)</f>
        <v>0</v>
      </c>
      <c r="BI324" s="230">
        <f>IF(N324="nulová",J324,0)</f>
        <v>0</v>
      </c>
      <c r="BJ324" s="17" t="s">
        <v>84</v>
      </c>
      <c r="BK324" s="230">
        <f>ROUND(I324*H324,2)</f>
        <v>0</v>
      </c>
      <c r="BL324" s="17" t="s">
        <v>151</v>
      </c>
      <c r="BM324" s="229" t="s">
        <v>429</v>
      </c>
    </row>
    <row r="325" s="13" customFormat="1">
      <c r="A325" s="13"/>
      <c r="B325" s="236"/>
      <c r="C325" s="237"/>
      <c r="D325" s="238" t="s">
        <v>155</v>
      </c>
      <c r="E325" s="239" t="s">
        <v>1</v>
      </c>
      <c r="F325" s="240" t="s">
        <v>414</v>
      </c>
      <c r="G325" s="237"/>
      <c r="H325" s="239" t="s">
        <v>1</v>
      </c>
      <c r="I325" s="241"/>
      <c r="J325" s="237"/>
      <c r="K325" s="237"/>
      <c r="L325" s="242"/>
      <c r="M325" s="243"/>
      <c r="N325" s="244"/>
      <c r="O325" s="244"/>
      <c r="P325" s="244"/>
      <c r="Q325" s="244"/>
      <c r="R325" s="244"/>
      <c r="S325" s="244"/>
      <c r="T325" s="24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6" t="s">
        <v>155</v>
      </c>
      <c r="AU325" s="246" t="s">
        <v>86</v>
      </c>
      <c r="AV325" s="13" t="s">
        <v>84</v>
      </c>
      <c r="AW325" s="13" t="s">
        <v>33</v>
      </c>
      <c r="AX325" s="13" t="s">
        <v>76</v>
      </c>
      <c r="AY325" s="246" t="s">
        <v>144</v>
      </c>
    </row>
    <row r="326" s="14" customFormat="1">
      <c r="A326" s="14"/>
      <c r="B326" s="247"/>
      <c r="C326" s="248"/>
      <c r="D326" s="238" t="s">
        <v>155</v>
      </c>
      <c r="E326" s="249" t="s">
        <v>1</v>
      </c>
      <c r="F326" s="250" t="s">
        <v>415</v>
      </c>
      <c r="G326" s="248"/>
      <c r="H326" s="251">
        <v>0.033000000000000002</v>
      </c>
      <c r="I326" s="252"/>
      <c r="J326" s="248"/>
      <c r="K326" s="248"/>
      <c r="L326" s="253"/>
      <c r="M326" s="254"/>
      <c r="N326" s="255"/>
      <c r="O326" s="255"/>
      <c r="P326" s="255"/>
      <c r="Q326" s="255"/>
      <c r="R326" s="255"/>
      <c r="S326" s="255"/>
      <c r="T326" s="256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7" t="s">
        <v>155</v>
      </c>
      <c r="AU326" s="257" t="s">
        <v>86</v>
      </c>
      <c r="AV326" s="14" t="s">
        <v>86</v>
      </c>
      <c r="AW326" s="14" t="s">
        <v>33</v>
      </c>
      <c r="AX326" s="14" t="s">
        <v>84</v>
      </c>
      <c r="AY326" s="257" t="s">
        <v>144</v>
      </c>
    </row>
    <row r="327" s="2" customFormat="1" ht="33" customHeight="1">
      <c r="A327" s="38"/>
      <c r="B327" s="39"/>
      <c r="C327" s="218" t="s">
        <v>430</v>
      </c>
      <c r="D327" s="218" t="s">
        <v>146</v>
      </c>
      <c r="E327" s="219" t="s">
        <v>431</v>
      </c>
      <c r="F327" s="220" t="s">
        <v>432</v>
      </c>
      <c r="G327" s="221" t="s">
        <v>204</v>
      </c>
      <c r="H327" s="222">
        <v>28.350000000000001</v>
      </c>
      <c r="I327" s="223"/>
      <c r="J327" s="224">
        <f>ROUND(I327*H327,2)</f>
        <v>0</v>
      </c>
      <c r="K327" s="220" t="s">
        <v>150</v>
      </c>
      <c r="L327" s="44"/>
      <c r="M327" s="225" t="s">
        <v>1</v>
      </c>
      <c r="N327" s="226" t="s">
        <v>41</v>
      </c>
      <c r="O327" s="91"/>
      <c r="P327" s="227">
        <f>O327*H327</f>
        <v>0</v>
      </c>
      <c r="Q327" s="227">
        <v>0.01515</v>
      </c>
      <c r="R327" s="227">
        <f>Q327*H327</f>
        <v>0.42950250000000001</v>
      </c>
      <c r="S327" s="227">
        <v>0</v>
      </c>
      <c r="T327" s="228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9" t="s">
        <v>151</v>
      </c>
      <c r="AT327" s="229" t="s">
        <v>146</v>
      </c>
      <c r="AU327" s="229" t="s">
        <v>86</v>
      </c>
      <c r="AY327" s="17" t="s">
        <v>144</v>
      </c>
      <c r="BE327" s="230">
        <f>IF(N327="základní",J327,0)</f>
        <v>0</v>
      </c>
      <c r="BF327" s="230">
        <f>IF(N327="snížená",J327,0)</f>
        <v>0</v>
      </c>
      <c r="BG327" s="230">
        <f>IF(N327="zákl. přenesená",J327,0)</f>
        <v>0</v>
      </c>
      <c r="BH327" s="230">
        <f>IF(N327="sníž. přenesená",J327,0)</f>
        <v>0</v>
      </c>
      <c r="BI327" s="230">
        <f>IF(N327="nulová",J327,0)</f>
        <v>0</v>
      </c>
      <c r="BJ327" s="17" t="s">
        <v>84</v>
      </c>
      <c r="BK327" s="230">
        <f>ROUND(I327*H327,2)</f>
        <v>0</v>
      </c>
      <c r="BL327" s="17" t="s">
        <v>151</v>
      </c>
      <c r="BM327" s="229" t="s">
        <v>433</v>
      </c>
    </row>
    <row r="328" s="2" customFormat="1">
      <c r="A328" s="38"/>
      <c r="B328" s="39"/>
      <c r="C328" s="40"/>
      <c r="D328" s="231" t="s">
        <v>153</v>
      </c>
      <c r="E328" s="40"/>
      <c r="F328" s="232" t="s">
        <v>434</v>
      </c>
      <c r="G328" s="40"/>
      <c r="H328" s="40"/>
      <c r="I328" s="233"/>
      <c r="J328" s="40"/>
      <c r="K328" s="40"/>
      <c r="L328" s="44"/>
      <c r="M328" s="234"/>
      <c r="N328" s="235"/>
      <c r="O328" s="91"/>
      <c r="P328" s="91"/>
      <c r="Q328" s="91"/>
      <c r="R328" s="91"/>
      <c r="S328" s="91"/>
      <c r="T328" s="92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153</v>
      </c>
      <c r="AU328" s="17" t="s">
        <v>86</v>
      </c>
    </row>
    <row r="329" s="14" customFormat="1">
      <c r="A329" s="14"/>
      <c r="B329" s="247"/>
      <c r="C329" s="248"/>
      <c r="D329" s="238" t="s">
        <v>155</v>
      </c>
      <c r="E329" s="249" t="s">
        <v>1</v>
      </c>
      <c r="F329" s="250" t="s">
        <v>435</v>
      </c>
      <c r="G329" s="248"/>
      <c r="H329" s="251">
        <v>28.350000000000001</v>
      </c>
      <c r="I329" s="252"/>
      <c r="J329" s="248"/>
      <c r="K329" s="248"/>
      <c r="L329" s="253"/>
      <c r="M329" s="254"/>
      <c r="N329" s="255"/>
      <c r="O329" s="255"/>
      <c r="P329" s="255"/>
      <c r="Q329" s="255"/>
      <c r="R329" s="255"/>
      <c r="S329" s="255"/>
      <c r="T329" s="256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7" t="s">
        <v>155</v>
      </c>
      <c r="AU329" s="257" t="s">
        <v>86</v>
      </c>
      <c r="AV329" s="14" t="s">
        <v>86</v>
      </c>
      <c r="AW329" s="14" t="s">
        <v>33</v>
      </c>
      <c r="AX329" s="14" t="s">
        <v>84</v>
      </c>
      <c r="AY329" s="257" t="s">
        <v>144</v>
      </c>
    </row>
    <row r="330" s="2" customFormat="1" ht="16.5" customHeight="1">
      <c r="A330" s="38"/>
      <c r="B330" s="39"/>
      <c r="C330" s="218" t="s">
        <v>436</v>
      </c>
      <c r="D330" s="218" t="s">
        <v>146</v>
      </c>
      <c r="E330" s="219" t="s">
        <v>437</v>
      </c>
      <c r="F330" s="220" t="s">
        <v>438</v>
      </c>
      <c r="G330" s="221" t="s">
        <v>163</v>
      </c>
      <c r="H330" s="222">
        <v>1.8260000000000001</v>
      </c>
      <c r="I330" s="223"/>
      <c r="J330" s="224">
        <f>ROUND(I330*H330,2)</f>
        <v>0</v>
      </c>
      <c r="K330" s="220" t="s">
        <v>150</v>
      </c>
      <c r="L330" s="44"/>
      <c r="M330" s="225" t="s">
        <v>1</v>
      </c>
      <c r="N330" s="226" t="s">
        <v>41</v>
      </c>
      <c r="O330" s="91"/>
      <c r="P330" s="227">
        <f>O330*H330</f>
        <v>0</v>
      </c>
      <c r="Q330" s="227">
        <v>2.5019800000000001</v>
      </c>
      <c r="R330" s="227">
        <f>Q330*H330</f>
        <v>4.5686154800000001</v>
      </c>
      <c r="S330" s="227">
        <v>0</v>
      </c>
      <c r="T330" s="228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9" t="s">
        <v>151</v>
      </c>
      <c r="AT330" s="229" t="s">
        <v>146</v>
      </c>
      <c r="AU330" s="229" t="s">
        <v>86</v>
      </c>
      <c r="AY330" s="17" t="s">
        <v>144</v>
      </c>
      <c r="BE330" s="230">
        <f>IF(N330="základní",J330,0)</f>
        <v>0</v>
      </c>
      <c r="BF330" s="230">
        <f>IF(N330="snížená",J330,0)</f>
        <v>0</v>
      </c>
      <c r="BG330" s="230">
        <f>IF(N330="zákl. přenesená",J330,0)</f>
        <v>0</v>
      </c>
      <c r="BH330" s="230">
        <f>IF(N330="sníž. přenesená",J330,0)</f>
        <v>0</v>
      </c>
      <c r="BI330" s="230">
        <f>IF(N330="nulová",J330,0)</f>
        <v>0</v>
      </c>
      <c r="BJ330" s="17" t="s">
        <v>84</v>
      </c>
      <c r="BK330" s="230">
        <f>ROUND(I330*H330,2)</f>
        <v>0</v>
      </c>
      <c r="BL330" s="17" t="s">
        <v>151</v>
      </c>
      <c r="BM330" s="229" t="s">
        <v>439</v>
      </c>
    </row>
    <row r="331" s="2" customFormat="1">
      <c r="A331" s="38"/>
      <c r="B331" s="39"/>
      <c r="C331" s="40"/>
      <c r="D331" s="231" t="s">
        <v>153</v>
      </c>
      <c r="E331" s="40"/>
      <c r="F331" s="232" t="s">
        <v>440</v>
      </c>
      <c r="G331" s="40"/>
      <c r="H331" s="40"/>
      <c r="I331" s="233"/>
      <c r="J331" s="40"/>
      <c r="K331" s="40"/>
      <c r="L331" s="44"/>
      <c r="M331" s="234"/>
      <c r="N331" s="235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153</v>
      </c>
      <c r="AU331" s="17" t="s">
        <v>86</v>
      </c>
    </row>
    <row r="332" s="13" customFormat="1">
      <c r="A332" s="13"/>
      <c r="B332" s="236"/>
      <c r="C332" s="237"/>
      <c r="D332" s="238" t="s">
        <v>155</v>
      </c>
      <c r="E332" s="239" t="s">
        <v>1</v>
      </c>
      <c r="F332" s="240" t="s">
        <v>441</v>
      </c>
      <c r="G332" s="237"/>
      <c r="H332" s="239" t="s">
        <v>1</v>
      </c>
      <c r="I332" s="241"/>
      <c r="J332" s="237"/>
      <c r="K332" s="237"/>
      <c r="L332" s="242"/>
      <c r="M332" s="243"/>
      <c r="N332" s="244"/>
      <c r="O332" s="244"/>
      <c r="P332" s="244"/>
      <c r="Q332" s="244"/>
      <c r="R332" s="244"/>
      <c r="S332" s="244"/>
      <c r="T332" s="24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6" t="s">
        <v>155</v>
      </c>
      <c r="AU332" s="246" t="s">
        <v>86</v>
      </c>
      <c r="AV332" s="13" t="s">
        <v>84</v>
      </c>
      <c r="AW332" s="13" t="s">
        <v>33</v>
      </c>
      <c r="AX332" s="13" t="s">
        <v>76</v>
      </c>
      <c r="AY332" s="246" t="s">
        <v>144</v>
      </c>
    </row>
    <row r="333" s="14" customFormat="1">
      <c r="A333" s="14"/>
      <c r="B333" s="247"/>
      <c r="C333" s="248"/>
      <c r="D333" s="238" t="s">
        <v>155</v>
      </c>
      <c r="E333" s="249" t="s">
        <v>1</v>
      </c>
      <c r="F333" s="250" t="s">
        <v>442</v>
      </c>
      <c r="G333" s="248"/>
      <c r="H333" s="251">
        <v>0.14999999999999999</v>
      </c>
      <c r="I333" s="252"/>
      <c r="J333" s="248"/>
      <c r="K333" s="248"/>
      <c r="L333" s="253"/>
      <c r="M333" s="254"/>
      <c r="N333" s="255"/>
      <c r="O333" s="255"/>
      <c r="P333" s="255"/>
      <c r="Q333" s="255"/>
      <c r="R333" s="255"/>
      <c r="S333" s="255"/>
      <c r="T333" s="256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7" t="s">
        <v>155</v>
      </c>
      <c r="AU333" s="257" t="s">
        <v>86</v>
      </c>
      <c r="AV333" s="14" t="s">
        <v>86</v>
      </c>
      <c r="AW333" s="14" t="s">
        <v>33</v>
      </c>
      <c r="AX333" s="14" t="s">
        <v>76</v>
      </c>
      <c r="AY333" s="257" t="s">
        <v>144</v>
      </c>
    </row>
    <row r="334" s="13" customFormat="1">
      <c r="A334" s="13"/>
      <c r="B334" s="236"/>
      <c r="C334" s="237"/>
      <c r="D334" s="238" t="s">
        <v>155</v>
      </c>
      <c r="E334" s="239" t="s">
        <v>1</v>
      </c>
      <c r="F334" s="240" t="s">
        <v>443</v>
      </c>
      <c r="G334" s="237"/>
      <c r="H334" s="239" t="s">
        <v>1</v>
      </c>
      <c r="I334" s="241"/>
      <c r="J334" s="237"/>
      <c r="K334" s="237"/>
      <c r="L334" s="242"/>
      <c r="M334" s="243"/>
      <c r="N334" s="244"/>
      <c r="O334" s="244"/>
      <c r="P334" s="244"/>
      <c r="Q334" s="244"/>
      <c r="R334" s="244"/>
      <c r="S334" s="244"/>
      <c r="T334" s="245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6" t="s">
        <v>155</v>
      </c>
      <c r="AU334" s="246" t="s">
        <v>86</v>
      </c>
      <c r="AV334" s="13" t="s">
        <v>84</v>
      </c>
      <c r="AW334" s="13" t="s">
        <v>33</v>
      </c>
      <c r="AX334" s="13" t="s">
        <v>76</v>
      </c>
      <c r="AY334" s="246" t="s">
        <v>144</v>
      </c>
    </row>
    <row r="335" s="14" customFormat="1">
      <c r="A335" s="14"/>
      <c r="B335" s="247"/>
      <c r="C335" s="248"/>
      <c r="D335" s="238" t="s">
        <v>155</v>
      </c>
      <c r="E335" s="249" t="s">
        <v>1</v>
      </c>
      <c r="F335" s="250" t="s">
        <v>444</v>
      </c>
      <c r="G335" s="248"/>
      <c r="H335" s="251">
        <v>0.626</v>
      </c>
      <c r="I335" s="252"/>
      <c r="J335" s="248"/>
      <c r="K335" s="248"/>
      <c r="L335" s="253"/>
      <c r="M335" s="254"/>
      <c r="N335" s="255"/>
      <c r="O335" s="255"/>
      <c r="P335" s="255"/>
      <c r="Q335" s="255"/>
      <c r="R335" s="255"/>
      <c r="S335" s="255"/>
      <c r="T335" s="256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7" t="s">
        <v>155</v>
      </c>
      <c r="AU335" s="257" t="s">
        <v>86</v>
      </c>
      <c r="AV335" s="14" t="s">
        <v>86</v>
      </c>
      <c r="AW335" s="14" t="s">
        <v>33</v>
      </c>
      <c r="AX335" s="14" t="s">
        <v>76</v>
      </c>
      <c r="AY335" s="257" t="s">
        <v>144</v>
      </c>
    </row>
    <row r="336" s="13" customFormat="1">
      <c r="A336" s="13"/>
      <c r="B336" s="236"/>
      <c r="C336" s="237"/>
      <c r="D336" s="238" t="s">
        <v>155</v>
      </c>
      <c r="E336" s="239" t="s">
        <v>1</v>
      </c>
      <c r="F336" s="240" t="s">
        <v>306</v>
      </c>
      <c r="G336" s="237"/>
      <c r="H336" s="239" t="s">
        <v>1</v>
      </c>
      <c r="I336" s="241"/>
      <c r="J336" s="237"/>
      <c r="K336" s="237"/>
      <c r="L336" s="242"/>
      <c r="M336" s="243"/>
      <c r="N336" s="244"/>
      <c r="O336" s="244"/>
      <c r="P336" s="244"/>
      <c r="Q336" s="244"/>
      <c r="R336" s="244"/>
      <c r="S336" s="244"/>
      <c r="T336" s="245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6" t="s">
        <v>155</v>
      </c>
      <c r="AU336" s="246" t="s">
        <v>86</v>
      </c>
      <c r="AV336" s="13" t="s">
        <v>84</v>
      </c>
      <c r="AW336" s="13" t="s">
        <v>33</v>
      </c>
      <c r="AX336" s="13" t="s">
        <v>76</v>
      </c>
      <c r="AY336" s="246" t="s">
        <v>144</v>
      </c>
    </row>
    <row r="337" s="14" customFormat="1">
      <c r="A337" s="14"/>
      <c r="B337" s="247"/>
      <c r="C337" s="248"/>
      <c r="D337" s="238" t="s">
        <v>155</v>
      </c>
      <c r="E337" s="249" t="s">
        <v>1</v>
      </c>
      <c r="F337" s="250" t="s">
        <v>445</v>
      </c>
      <c r="G337" s="248"/>
      <c r="H337" s="251">
        <v>0.90000000000000002</v>
      </c>
      <c r="I337" s="252"/>
      <c r="J337" s="248"/>
      <c r="K337" s="248"/>
      <c r="L337" s="253"/>
      <c r="M337" s="254"/>
      <c r="N337" s="255"/>
      <c r="O337" s="255"/>
      <c r="P337" s="255"/>
      <c r="Q337" s="255"/>
      <c r="R337" s="255"/>
      <c r="S337" s="255"/>
      <c r="T337" s="256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7" t="s">
        <v>155</v>
      </c>
      <c r="AU337" s="257" t="s">
        <v>86</v>
      </c>
      <c r="AV337" s="14" t="s">
        <v>86</v>
      </c>
      <c r="AW337" s="14" t="s">
        <v>33</v>
      </c>
      <c r="AX337" s="14" t="s">
        <v>76</v>
      </c>
      <c r="AY337" s="257" t="s">
        <v>144</v>
      </c>
    </row>
    <row r="338" s="13" customFormat="1">
      <c r="A338" s="13"/>
      <c r="B338" s="236"/>
      <c r="C338" s="237"/>
      <c r="D338" s="238" t="s">
        <v>155</v>
      </c>
      <c r="E338" s="239" t="s">
        <v>1</v>
      </c>
      <c r="F338" s="240" t="s">
        <v>446</v>
      </c>
      <c r="G338" s="237"/>
      <c r="H338" s="239" t="s">
        <v>1</v>
      </c>
      <c r="I338" s="241"/>
      <c r="J338" s="237"/>
      <c r="K338" s="237"/>
      <c r="L338" s="242"/>
      <c r="M338" s="243"/>
      <c r="N338" s="244"/>
      <c r="O338" s="244"/>
      <c r="P338" s="244"/>
      <c r="Q338" s="244"/>
      <c r="R338" s="244"/>
      <c r="S338" s="244"/>
      <c r="T338" s="24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6" t="s">
        <v>155</v>
      </c>
      <c r="AU338" s="246" t="s">
        <v>86</v>
      </c>
      <c r="AV338" s="13" t="s">
        <v>84</v>
      </c>
      <c r="AW338" s="13" t="s">
        <v>33</v>
      </c>
      <c r="AX338" s="13" t="s">
        <v>76</v>
      </c>
      <c r="AY338" s="246" t="s">
        <v>144</v>
      </c>
    </row>
    <row r="339" s="14" customFormat="1">
      <c r="A339" s="14"/>
      <c r="B339" s="247"/>
      <c r="C339" s="248"/>
      <c r="D339" s="238" t="s">
        <v>155</v>
      </c>
      <c r="E339" s="249" t="s">
        <v>1</v>
      </c>
      <c r="F339" s="250" t="s">
        <v>447</v>
      </c>
      <c r="G339" s="248"/>
      <c r="H339" s="251">
        <v>0.14999999999999999</v>
      </c>
      <c r="I339" s="252"/>
      <c r="J339" s="248"/>
      <c r="K339" s="248"/>
      <c r="L339" s="253"/>
      <c r="M339" s="254"/>
      <c r="N339" s="255"/>
      <c r="O339" s="255"/>
      <c r="P339" s="255"/>
      <c r="Q339" s="255"/>
      <c r="R339" s="255"/>
      <c r="S339" s="255"/>
      <c r="T339" s="256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7" t="s">
        <v>155</v>
      </c>
      <c r="AU339" s="257" t="s">
        <v>86</v>
      </c>
      <c r="AV339" s="14" t="s">
        <v>86</v>
      </c>
      <c r="AW339" s="14" t="s">
        <v>33</v>
      </c>
      <c r="AX339" s="14" t="s">
        <v>76</v>
      </c>
      <c r="AY339" s="257" t="s">
        <v>144</v>
      </c>
    </row>
    <row r="340" s="15" customFormat="1">
      <c r="A340" s="15"/>
      <c r="B340" s="258"/>
      <c r="C340" s="259"/>
      <c r="D340" s="238" t="s">
        <v>155</v>
      </c>
      <c r="E340" s="260" t="s">
        <v>1</v>
      </c>
      <c r="F340" s="261" t="s">
        <v>160</v>
      </c>
      <c r="G340" s="259"/>
      <c r="H340" s="262">
        <v>1.8260000000000001</v>
      </c>
      <c r="I340" s="263"/>
      <c r="J340" s="259"/>
      <c r="K340" s="259"/>
      <c r="L340" s="264"/>
      <c r="M340" s="265"/>
      <c r="N340" s="266"/>
      <c r="O340" s="266"/>
      <c r="P340" s="266"/>
      <c r="Q340" s="266"/>
      <c r="R340" s="266"/>
      <c r="S340" s="266"/>
      <c r="T340" s="267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68" t="s">
        <v>155</v>
      </c>
      <c r="AU340" s="268" t="s">
        <v>86</v>
      </c>
      <c r="AV340" s="15" t="s">
        <v>151</v>
      </c>
      <c r="AW340" s="15" t="s">
        <v>33</v>
      </c>
      <c r="AX340" s="15" t="s">
        <v>84</v>
      </c>
      <c r="AY340" s="268" t="s">
        <v>144</v>
      </c>
    </row>
    <row r="341" s="2" customFormat="1" ht="16.5" customHeight="1">
      <c r="A341" s="38"/>
      <c r="B341" s="39"/>
      <c r="C341" s="218" t="s">
        <v>448</v>
      </c>
      <c r="D341" s="218" t="s">
        <v>146</v>
      </c>
      <c r="E341" s="219" t="s">
        <v>449</v>
      </c>
      <c r="F341" s="220" t="s">
        <v>450</v>
      </c>
      <c r="G341" s="221" t="s">
        <v>149</v>
      </c>
      <c r="H341" s="222">
        <v>7.9199999999999999</v>
      </c>
      <c r="I341" s="223"/>
      <c r="J341" s="224">
        <f>ROUND(I341*H341,2)</f>
        <v>0</v>
      </c>
      <c r="K341" s="220" t="s">
        <v>150</v>
      </c>
      <c r="L341" s="44"/>
      <c r="M341" s="225" t="s">
        <v>1</v>
      </c>
      <c r="N341" s="226" t="s">
        <v>41</v>
      </c>
      <c r="O341" s="91"/>
      <c r="P341" s="227">
        <f>O341*H341</f>
        <v>0</v>
      </c>
      <c r="Q341" s="227">
        <v>0.0084200000000000004</v>
      </c>
      <c r="R341" s="227">
        <f>Q341*H341</f>
        <v>0.066686400000000007</v>
      </c>
      <c r="S341" s="227">
        <v>0</v>
      </c>
      <c r="T341" s="228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9" t="s">
        <v>151</v>
      </c>
      <c r="AT341" s="229" t="s">
        <v>146</v>
      </c>
      <c r="AU341" s="229" t="s">
        <v>86</v>
      </c>
      <c r="AY341" s="17" t="s">
        <v>144</v>
      </c>
      <c r="BE341" s="230">
        <f>IF(N341="základní",J341,0)</f>
        <v>0</v>
      </c>
      <c r="BF341" s="230">
        <f>IF(N341="snížená",J341,0)</f>
        <v>0</v>
      </c>
      <c r="BG341" s="230">
        <f>IF(N341="zákl. přenesená",J341,0)</f>
        <v>0</v>
      </c>
      <c r="BH341" s="230">
        <f>IF(N341="sníž. přenesená",J341,0)</f>
        <v>0</v>
      </c>
      <c r="BI341" s="230">
        <f>IF(N341="nulová",J341,0)</f>
        <v>0</v>
      </c>
      <c r="BJ341" s="17" t="s">
        <v>84</v>
      </c>
      <c r="BK341" s="230">
        <f>ROUND(I341*H341,2)</f>
        <v>0</v>
      </c>
      <c r="BL341" s="17" t="s">
        <v>151</v>
      </c>
      <c r="BM341" s="229" t="s">
        <v>451</v>
      </c>
    </row>
    <row r="342" s="2" customFormat="1">
      <c r="A342" s="38"/>
      <c r="B342" s="39"/>
      <c r="C342" s="40"/>
      <c r="D342" s="231" t="s">
        <v>153</v>
      </c>
      <c r="E342" s="40"/>
      <c r="F342" s="232" t="s">
        <v>452</v>
      </c>
      <c r="G342" s="40"/>
      <c r="H342" s="40"/>
      <c r="I342" s="233"/>
      <c r="J342" s="40"/>
      <c r="K342" s="40"/>
      <c r="L342" s="44"/>
      <c r="M342" s="234"/>
      <c r="N342" s="235"/>
      <c r="O342" s="91"/>
      <c r="P342" s="91"/>
      <c r="Q342" s="91"/>
      <c r="R342" s="91"/>
      <c r="S342" s="91"/>
      <c r="T342" s="92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153</v>
      </c>
      <c r="AU342" s="17" t="s">
        <v>86</v>
      </c>
    </row>
    <row r="343" s="13" customFormat="1">
      <c r="A343" s="13"/>
      <c r="B343" s="236"/>
      <c r="C343" s="237"/>
      <c r="D343" s="238" t="s">
        <v>155</v>
      </c>
      <c r="E343" s="239" t="s">
        <v>1</v>
      </c>
      <c r="F343" s="240" t="s">
        <v>441</v>
      </c>
      <c r="G343" s="237"/>
      <c r="H343" s="239" t="s">
        <v>1</v>
      </c>
      <c r="I343" s="241"/>
      <c r="J343" s="237"/>
      <c r="K343" s="237"/>
      <c r="L343" s="242"/>
      <c r="M343" s="243"/>
      <c r="N343" s="244"/>
      <c r="O343" s="244"/>
      <c r="P343" s="244"/>
      <c r="Q343" s="244"/>
      <c r="R343" s="244"/>
      <c r="S343" s="244"/>
      <c r="T343" s="245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6" t="s">
        <v>155</v>
      </c>
      <c r="AU343" s="246" t="s">
        <v>86</v>
      </c>
      <c r="AV343" s="13" t="s">
        <v>84</v>
      </c>
      <c r="AW343" s="13" t="s">
        <v>33</v>
      </c>
      <c r="AX343" s="13" t="s">
        <v>76</v>
      </c>
      <c r="AY343" s="246" t="s">
        <v>144</v>
      </c>
    </row>
    <row r="344" s="14" customFormat="1">
      <c r="A344" s="14"/>
      <c r="B344" s="247"/>
      <c r="C344" s="248"/>
      <c r="D344" s="238" t="s">
        <v>155</v>
      </c>
      <c r="E344" s="249" t="s">
        <v>1</v>
      </c>
      <c r="F344" s="250" t="s">
        <v>453</v>
      </c>
      <c r="G344" s="248"/>
      <c r="H344" s="251">
        <v>0.59999999999999998</v>
      </c>
      <c r="I344" s="252"/>
      <c r="J344" s="248"/>
      <c r="K344" s="248"/>
      <c r="L344" s="253"/>
      <c r="M344" s="254"/>
      <c r="N344" s="255"/>
      <c r="O344" s="255"/>
      <c r="P344" s="255"/>
      <c r="Q344" s="255"/>
      <c r="R344" s="255"/>
      <c r="S344" s="255"/>
      <c r="T344" s="256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7" t="s">
        <v>155</v>
      </c>
      <c r="AU344" s="257" t="s">
        <v>86</v>
      </c>
      <c r="AV344" s="14" t="s">
        <v>86</v>
      </c>
      <c r="AW344" s="14" t="s">
        <v>33</v>
      </c>
      <c r="AX344" s="14" t="s">
        <v>76</v>
      </c>
      <c r="AY344" s="257" t="s">
        <v>144</v>
      </c>
    </row>
    <row r="345" s="13" customFormat="1">
      <c r="A345" s="13"/>
      <c r="B345" s="236"/>
      <c r="C345" s="237"/>
      <c r="D345" s="238" t="s">
        <v>155</v>
      </c>
      <c r="E345" s="239" t="s">
        <v>1</v>
      </c>
      <c r="F345" s="240" t="s">
        <v>443</v>
      </c>
      <c r="G345" s="237"/>
      <c r="H345" s="239" t="s">
        <v>1</v>
      </c>
      <c r="I345" s="241"/>
      <c r="J345" s="237"/>
      <c r="K345" s="237"/>
      <c r="L345" s="242"/>
      <c r="M345" s="243"/>
      <c r="N345" s="244"/>
      <c r="O345" s="244"/>
      <c r="P345" s="244"/>
      <c r="Q345" s="244"/>
      <c r="R345" s="244"/>
      <c r="S345" s="244"/>
      <c r="T345" s="245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6" t="s">
        <v>155</v>
      </c>
      <c r="AU345" s="246" t="s">
        <v>86</v>
      </c>
      <c r="AV345" s="13" t="s">
        <v>84</v>
      </c>
      <c r="AW345" s="13" t="s">
        <v>33</v>
      </c>
      <c r="AX345" s="13" t="s">
        <v>76</v>
      </c>
      <c r="AY345" s="246" t="s">
        <v>144</v>
      </c>
    </row>
    <row r="346" s="14" customFormat="1">
      <c r="A346" s="14"/>
      <c r="B346" s="247"/>
      <c r="C346" s="248"/>
      <c r="D346" s="238" t="s">
        <v>155</v>
      </c>
      <c r="E346" s="249" t="s">
        <v>1</v>
      </c>
      <c r="F346" s="250" t="s">
        <v>454</v>
      </c>
      <c r="G346" s="248"/>
      <c r="H346" s="251">
        <v>2.52</v>
      </c>
      <c r="I346" s="252"/>
      <c r="J346" s="248"/>
      <c r="K346" s="248"/>
      <c r="L346" s="253"/>
      <c r="M346" s="254"/>
      <c r="N346" s="255"/>
      <c r="O346" s="255"/>
      <c r="P346" s="255"/>
      <c r="Q346" s="255"/>
      <c r="R346" s="255"/>
      <c r="S346" s="255"/>
      <c r="T346" s="256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7" t="s">
        <v>155</v>
      </c>
      <c r="AU346" s="257" t="s">
        <v>86</v>
      </c>
      <c r="AV346" s="14" t="s">
        <v>86</v>
      </c>
      <c r="AW346" s="14" t="s">
        <v>33</v>
      </c>
      <c r="AX346" s="14" t="s">
        <v>76</v>
      </c>
      <c r="AY346" s="257" t="s">
        <v>144</v>
      </c>
    </row>
    <row r="347" s="13" customFormat="1">
      <c r="A347" s="13"/>
      <c r="B347" s="236"/>
      <c r="C347" s="237"/>
      <c r="D347" s="238" t="s">
        <v>155</v>
      </c>
      <c r="E347" s="239" t="s">
        <v>1</v>
      </c>
      <c r="F347" s="240" t="s">
        <v>455</v>
      </c>
      <c r="G347" s="237"/>
      <c r="H347" s="239" t="s">
        <v>1</v>
      </c>
      <c r="I347" s="241"/>
      <c r="J347" s="237"/>
      <c r="K347" s="237"/>
      <c r="L347" s="242"/>
      <c r="M347" s="243"/>
      <c r="N347" s="244"/>
      <c r="O347" s="244"/>
      <c r="P347" s="244"/>
      <c r="Q347" s="244"/>
      <c r="R347" s="244"/>
      <c r="S347" s="244"/>
      <c r="T347" s="245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6" t="s">
        <v>155</v>
      </c>
      <c r="AU347" s="246" t="s">
        <v>86</v>
      </c>
      <c r="AV347" s="13" t="s">
        <v>84</v>
      </c>
      <c r="AW347" s="13" t="s">
        <v>33</v>
      </c>
      <c r="AX347" s="13" t="s">
        <v>76</v>
      </c>
      <c r="AY347" s="246" t="s">
        <v>144</v>
      </c>
    </row>
    <row r="348" s="14" customFormat="1">
      <c r="A348" s="14"/>
      <c r="B348" s="247"/>
      <c r="C348" s="248"/>
      <c r="D348" s="238" t="s">
        <v>155</v>
      </c>
      <c r="E348" s="249" t="s">
        <v>1</v>
      </c>
      <c r="F348" s="250" t="s">
        <v>456</v>
      </c>
      <c r="G348" s="248"/>
      <c r="H348" s="251">
        <v>3.6000000000000001</v>
      </c>
      <c r="I348" s="252"/>
      <c r="J348" s="248"/>
      <c r="K348" s="248"/>
      <c r="L348" s="253"/>
      <c r="M348" s="254"/>
      <c r="N348" s="255"/>
      <c r="O348" s="255"/>
      <c r="P348" s="255"/>
      <c r="Q348" s="255"/>
      <c r="R348" s="255"/>
      <c r="S348" s="255"/>
      <c r="T348" s="256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7" t="s">
        <v>155</v>
      </c>
      <c r="AU348" s="257" t="s">
        <v>86</v>
      </c>
      <c r="AV348" s="14" t="s">
        <v>86</v>
      </c>
      <c r="AW348" s="14" t="s">
        <v>33</v>
      </c>
      <c r="AX348" s="14" t="s">
        <v>76</v>
      </c>
      <c r="AY348" s="257" t="s">
        <v>144</v>
      </c>
    </row>
    <row r="349" s="13" customFormat="1">
      <c r="A349" s="13"/>
      <c r="B349" s="236"/>
      <c r="C349" s="237"/>
      <c r="D349" s="238" t="s">
        <v>155</v>
      </c>
      <c r="E349" s="239" t="s">
        <v>1</v>
      </c>
      <c r="F349" s="240" t="s">
        <v>457</v>
      </c>
      <c r="G349" s="237"/>
      <c r="H349" s="239" t="s">
        <v>1</v>
      </c>
      <c r="I349" s="241"/>
      <c r="J349" s="237"/>
      <c r="K349" s="237"/>
      <c r="L349" s="242"/>
      <c r="M349" s="243"/>
      <c r="N349" s="244"/>
      <c r="O349" s="244"/>
      <c r="P349" s="244"/>
      <c r="Q349" s="244"/>
      <c r="R349" s="244"/>
      <c r="S349" s="244"/>
      <c r="T349" s="245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6" t="s">
        <v>155</v>
      </c>
      <c r="AU349" s="246" t="s">
        <v>86</v>
      </c>
      <c r="AV349" s="13" t="s">
        <v>84</v>
      </c>
      <c r="AW349" s="13" t="s">
        <v>33</v>
      </c>
      <c r="AX349" s="13" t="s">
        <v>76</v>
      </c>
      <c r="AY349" s="246" t="s">
        <v>144</v>
      </c>
    </row>
    <row r="350" s="14" customFormat="1">
      <c r="A350" s="14"/>
      <c r="B350" s="247"/>
      <c r="C350" s="248"/>
      <c r="D350" s="238" t="s">
        <v>155</v>
      </c>
      <c r="E350" s="249" t="s">
        <v>1</v>
      </c>
      <c r="F350" s="250" t="s">
        <v>458</v>
      </c>
      <c r="G350" s="248"/>
      <c r="H350" s="251">
        <v>1.2</v>
      </c>
      <c r="I350" s="252"/>
      <c r="J350" s="248"/>
      <c r="K350" s="248"/>
      <c r="L350" s="253"/>
      <c r="M350" s="254"/>
      <c r="N350" s="255"/>
      <c r="O350" s="255"/>
      <c r="P350" s="255"/>
      <c r="Q350" s="255"/>
      <c r="R350" s="255"/>
      <c r="S350" s="255"/>
      <c r="T350" s="256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7" t="s">
        <v>155</v>
      </c>
      <c r="AU350" s="257" t="s">
        <v>86</v>
      </c>
      <c r="AV350" s="14" t="s">
        <v>86</v>
      </c>
      <c r="AW350" s="14" t="s">
        <v>33</v>
      </c>
      <c r="AX350" s="14" t="s">
        <v>76</v>
      </c>
      <c r="AY350" s="257" t="s">
        <v>144</v>
      </c>
    </row>
    <row r="351" s="15" customFormat="1">
      <c r="A351" s="15"/>
      <c r="B351" s="258"/>
      <c r="C351" s="259"/>
      <c r="D351" s="238" t="s">
        <v>155</v>
      </c>
      <c r="E351" s="260" t="s">
        <v>1</v>
      </c>
      <c r="F351" s="261" t="s">
        <v>160</v>
      </c>
      <c r="G351" s="259"/>
      <c r="H351" s="262">
        <v>7.9200000000000008</v>
      </c>
      <c r="I351" s="263"/>
      <c r="J351" s="259"/>
      <c r="K351" s="259"/>
      <c r="L351" s="264"/>
      <c r="M351" s="265"/>
      <c r="N351" s="266"/>
      <c r="O351" s="266"/>
      <c r="P351" s="266"/>
      <c r="Q351" s="266"/>
      <c r="R351" s="266"/>
      <c r="S351" s="266"/>
      <c r="T351" s="267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68" t="s">
        <v>155</v>
      </c>
      <c r="AU351" s="268" t="s">
        <v>86</v>
      </c>
      <c r="AV351" s="15" t="s">
        <v>151</v>
      </c>
      <c r="AW351" s="15" t="s">
        <v>33</v>
      </c>
      <c r="AX351" s="15" t="s">
        <v>84</v>
      </c>
      <c r="AY351" s="268" t="s">
        <v>144</v>
      </c>
    </row>
    <row r="352" s="2" customFormat="1" ht="16.5" customHeight="1">
      <c r="A352" s="38"/>
      <c r="B352" s="39"/>
      <c r="C352" s="218" t="s">
        <v>459</v>
      </c>
      <c r="D352" s="218" t="s">
        <v>146</v>
      </c>
      <c r="E352" s="219" t="s">
        <v>460</v>
      </c>
      <c r="F352" s="220" t="s">
        <v>461</v>
      </c>
      <c r="G352" s="221" t="s">
        <v>149</v>
      </c>
      <c r="H352" s="222">
        <v>7.9199999999999999</v>
      </c>
      <c r="I352" s="223"/>
      <c r="J352" s="224">
        <f>ROUND(I352*H352,2)</f>
        <v>0</v>
      </c>
      <c r="K352" s="220" t="s">
        <v>150</v>
      </c>
      <c r="L352" s="44"/>
      <c r="M352" s="225" t="s">
        <v>1</v>
      </c>
      <c r="N352" s="226" t="s">
        <v>41</v>
      </c>
      <c r="O352" s="91"/>
      <c r="P352" s="227">
        <f>O352*H352</f>
        <v>0</v>
      </c>
      <c r="Q352" s="227">
        <v>0</v>
      </c>
      <c r="R352" s="227">
        <f>Q352*H352</f>
        <v>0</v>
      </c>
      <c r="S352" s="227">
        <v>0</v>
      </c>
      <c r="T352" s="228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29" t="s">
        <v>151</v>
      </c>
      <c r="AT352" s="229" t="s">
        <v>146</v>
      </c>
      <c r="AU352" s="229" t="s">
        <v>86</v>
      </c>
      <c r="AY352" s="17" t="s">
        <v>144</v>
      </c>
      <c r="BE352" s="230">
        <f>IF(N352="základní",J352,0)</f>
        <v>0</v>
      </c>
      <c r="BF352" s="230">
        <f>IF(N352="snížená",J352,0)</f>
        <v>0</v>
      </c>
      <c r="BG352" s="230">
        <f>IF(N352="zákl. přenesená",J352,0)</f>
        <v>0</v>
      </c>
      <c r="BH352" s="230">
        <f>IF(N352="sníž. přenesená",J352,0)</f>
        <v>0</v>
      </c>
      <c r="BI352" s="230">
        <f>IF(N352="nulová",J352,0)</f>
        <v>0</v>
      </c>
      <c r="BJ352" s="17" t="s">
        <v>84</v>
      </c>
      <c r="BK352" s="230">
        <f>ROUND(I352*H352,2)</f>
        <v>0</v>
      </c>
      <c r="BL352" s="17" t="s">
        <v>151</v>
      </c>
      <c r="BM352" s="229" t="s">
        <v>462</v>
      </c>
    </row>
    <row r="353" s="2" customFormat="1">
      <c r="A353" s="38"/>
      <c r="B353" s="39"/>
      <c r="C353" s="40"/>
      <c r="D353" s="231" t="s">
        <v>153</v>
      </c>
      <c r="E353" s="40"/>
      <c r="F353" s="232" t="s">
        <v>463</v>
      </c>
      <c r="G353" s="40"/>
      <c r="H353" s="40"/>
      <c r="I353" s="233"/>
      <c r="J353" s="40"/>
      <c r="K353" s="40"/>
      <c r="L353" s="44"/>
      <c r="M353" s="234"/>
      <c r="N353" s="235"/>
      <c r="O353" s="91"/>
      <c r="P353" s="91"/>
      <c r="Q353" s="91"/>
      <c r="R353" s="91"/>
      <c r="S353" s="91"/>
      <c r="T353" s="92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153</v>
      </c>
      <c r="AU353" s="17" t="s">
        <v>86</v>
      </c>
    </row>
    <row r="354" s="2" customFormat="1" ht="24.15" customHeight="1">
      <c r="A354" s="38"/>
      <c r="B354" s="39"/>
      <c r="C354" s="218" t="s">
        <v>464</v>
      </c>
      <c r="D354" s="218" t="s">
        <v>146</v>
      </c>
      <c r="E354" s="219" t="s">
        <v>465</v>
      </c>
      <c r="F354" s="220" t="s">
        <v>466</v>
      </c>
      <c r="G354" s="221" t="s">
        <v>196</v>
      </c>
      <c r="H354" s="222">
        <v>0.14399999999999999</v>
      </c>
      <c r="I354" s="223"/>
      <c r="J354" s="224">
        <f>ROUND(I354*H354,2)</f>
        <v>0</v>
      </c>
      <c r="K354" s="220" t="s">
        <v>150</v>
      </c>
      <c r="L354" s="44"/>
      <c r="M354" s="225" t="s">
        <v>1</v>
      </c>
      <c r="N354" s="226" t="s">
        <v>41</v>
      </c>
      <c r="O354" s="91"/>
      <c r="P354" s="227">
        <f>O354*H354</f>
        <v>0</v>
      </c>
      <c r="Q354" s="227">
        <v>1.05291</v>
      </c>
      <c r="R354" s="227">
        <f>Q354*H354</f>
        <v>0.15161903999999998</v>
      </c>
      <c r="S354" s="227">
        <v>0</v>
      </c>
      <c r="T354" s="228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29" t="s">
        <v>151</v>
      </c>
      <c r="AT354" s="229" t="s">
        <v>146</v>
      </c>
      <c r="AU354" s="229" t="s">
        <v>86</v>
      </c>
      <c r="AY354" s="17" t="s">
        <v>144</v>
      </c>
      <c r="BE354" s="230">
        <f>IF(N354="základní",J354,0)</f>
        <v>0</v>
      </c>
      <c r="BF354" s="230">
        <f>IF(N354="snížená",J354,0)</f>
        <v>0</v>
      </c>
      <c r="BG354" s="230">
        <f>IF(N354="zákl. přenesená",J354,0)</f>
        <v>0</v>
      </c>
      <c r="BH354" s="230">
        <f>IF(N354="sníž. přenesená",J354,0)</f>
        <v>0</v>
      </c>
      <c r="BI354" s="230">
        <f>IF(N354="nulová",J354,0)</f>
        <v>0</v>
      </c>
      <c r="BJ354" s="17" t="s">
        <v>84</v>
      </c>
      <c r="BK354" s="230">
        <f>ROUND(I354*H354,2)</f>
        <v>0</v>
      </c>
      <c r="BL354" s="17" t="s">
        <v>151</v>
      </c>
      <c r="BM354" s="229" t="s">
        <v>467</v>
      </c>
    </row>
    <row r="355" s="2" customFormat="1">
      <c r="A355" s="38"/>
      <c r="B355" s="39"/>
      <c r="C355" s="40"/>
      <c r="D355" s="231" t="s">
        <v>153</v>
      </c>
      <c r="E355" s="40"/>
      <c r="F355" s="232" t="s">
        <v>468</v>
      </c>
      <c r="G355" s="40"/>
      <c r="H355" s="40"/>
      <c r="I355" s="233"/>
      <c r="J355" s="40"/>
      <c r="K355" s="40"/>
      <c r="L355" s="44"/>
      <c r="M355" s="234"/>
      <c r="N355" s="235"/>
      <c r="O355" s="91"/>
      <c r="P355" s="91"/>
      <c r="Q355" s="91"/>
      <c r="R355" s="91"/>
      <c r="S355" s="91"/>
      <c r="T355" s="92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153</v>
      </c>
      <c r="AU355" s="17" t="s">
        <v>86</v>
      </c>
    </row>
    <row r="356" s="13" customFormat="1">
      <c r="A356" s="13"/>
      <c r="B356" s="236"/>
      <c r="C356" s="237"/>
      <c r="D356" s="238" t="s">
        <v>155</v>
      </c>
      <c r="E356" s="239" t="s">
        <v>1</v>
      </c>
      <c r="F356" s="240" t="s">
        <v>469</v>
      </c>
      <c r="G356" s="237"/>
      <c r="H356" s="239" t="s">
        <v>1</v>
      </c>
      <c r="I356" s="241"/>
      <c r="J356" s="237"/>
      <c r="K356" s="237"/>
      <c r="L356" s="242"/>
      <c r="M356" s="243"/>
      <c r="N356" s="244"/>
      <c r="O356" s="244"/>
      <c r="P356" s="244"/>
      <c r="Q356" s="244"/>
      <c r="R356" s="244"/>
      <c r="S356" s="244"/>
      <c r="T356" s="245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6" t="s">
        <v>155</v>
      </c>
      <c r="AU356" s="246" t="s">
        <v>86</v>
      </c>
      <c r="AV356" s="13" t="s">
        <v>84</v>
      </c>
      <c r="AW356" s="13" t="s">
        <v>33</v>
      </c>
      <c r="AX356" s="13" t="s">
        <v>76</v>
      </c>
      <c r="AY356" s="246" t="s">
        <v>144</v>
      </c>
    </row>
    <row r="357" s="14" customFormat="1">
      <c r="A357" s="14"/>
      <c r="B357" s="247"/>
      <c r="C357" s="248"/>
      <c r="D357" s="238" t="s">
        <v>155</v>
      </c>
      <c r="E357" s="249" t="s">
        <v>1</v>
      </c>
      <c r="F357" s="250" t="s">
        <v>470</v>
      </c>
      <c r="G357" s="248"/>
      <c r="H357" s="251">
        <v>0.10000000000000001</v>
      </c>
      <c r="I357" s="252"/>
      <c r="J357" s="248"/>
      <c r="K357" s="248"/>
      <c r="L357" s="253"/>
      <c r="M357" s="254"/>
      <c r="N357" s="255"/>
      <c r="O357" s="255"/>
      <c r="P357" s="255"/>
      <c r="Q357" s="255"/>
      <c r="R357" s="255"/>
      <c r="S357" s="255"/>
      <c r="T357" s="256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7" t="s">
        <v>155</v>
      </c>
      <c r="AU357" s="257" t="s">
        <v>86</v>
      </c>
      <c r="AV357" s="14" t="s">
        <v>86</v>
      </c>
      <c r="AW357" s="14" t="s">
        <v>33</v>
      </c>
      <c r="AX357" s="14" t="s">
        <v>76</v>
      </c>
      <c r="AY357" s="257" t="s">
        <v>144</v>
      </c>
    </row>
    <row r="358" s="13" customFormat="1">
      <c r="A358" s="13"/>
      <c r="B358" s="236"/>
      <c r="C358" s="237"/>
      <c r="D358" s="238" t="s">
        <v>155</v>
      </c>
      <c r="E358" s="239" t="s">
        <v>1</v>
      </c>
      <c r="F358" s="240" t="s">
        <v>471</v>
      </c>
      <c r="G358" s="237"/>
      <c r="H358" s="239" t="s">
        <v>1</v>
      </c>
      <c r="I358" s="241"/>
      <c r="J358" s="237"/>
      <c r="K358" s="237"/>
      <c r="L358" s="242"/>
      <c r="M358" s="243"/>
      <c r="N358" s="244"/>
      <c r="O358" s="244"/>
      <c r="P358" s="244"/>
      <c r="Q358" s="244"/>
      <c r="R358" s="244"/>
      <c r="S358" s="244"/>
      <c r="T358" s="245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6" t="s">
        <v>155</v>
      </c>
      <c r="AU358" s="246" t="s">
        <v>86</v>
      </c>
      <c r="AV358" s="13" t="s">
        <v>84</v>
      </c>
      <c r="AW358" s="13" t="s">
        <v>33</v>
      </c>
      <c r="AX358" s="13" t="s">
        <v>76</v>
      </c>
      <c r="AY358" s="246" t="s">
        <v>144</v>
      </c>
    </row>
    <row r="359" s="14" customFormat="1">
      <c r="A359" s="14"/>
      <c r="B359" s="247"/>
      <c r="C359" s="248"/>
      <c r="D359" s="238" t="s">
        <v>155</v>
      </c>
      <c r="E359" s="249" t="s">
        <v>1</v>
      </c>
      <c r="F359" s="250" t="s">
        <v>472</v>
      </c>
      <c r="G359" s="248"/>
      <c r="H359" s="251">
        <v>0.043999999999999997</v>
      </c>
      <c r="I359" s="252"/>
      <c r="J359" s="248"/>
      <c r="K359" s="248"/>
      <c r="L359" s="253"/>
      <c r="M359" s="254"/>
      <c r="N359" s="255"/>
      <c r="O359" s="255"/>
      <c r="P359" s="255"/>
      <c r="Q359" s="255"/>
      <c r="R359" s="255"/>
      <c r="S359" s="255"/>
      <c r="T359" s="256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7" t="s">
        <v>155</v>
      </c>
      <c r="AU359" s="257" t="s">
        <v>86</v>
      </c>
      <c r="AV359" s="14" t="s">
        <v>86</v>
      </c>
      <c r="AW359" s="14" t="s">
        <v>33</v>
      </c>
      <c r="AX359" s="14" t="s">
        <v>76</v>
      </c>
      <c r="AY359" s="257" t="s">
        <v>144</v>
      </c>
    </row>
    <row r="360" s="15" customFormat="1">
      <c r="A360" s="15"/>
      <c r="B360" s="258"/>
      <c r="C360" s="259"/>
      <c r="D360" s="238" t="s">
        <v>155</v>
      </c>
      <c r="E360" s="260" t="s">
        <v>1</v>
      </c>
      <c r="F360" s="261" t="s">
        <v>160</v>
      </c>
      <c r="G360" s="259"/>
      <c r="H360" s="262">
        <v>0.14400000000000002</v>
      </c>
      <c r="I360" s="263"/>
      <c r="J360" s="259"/>
      <c r="K360" s="259"/>
      <c r="L360" s="264"/>
      <c r="M360" s="265"/>
      <c r="N360" s="266"/>
      <c r="O360" s="266"/>
      <c r="P360" s="266"/>
      <c r="Q360" s="266"/>
      <c r="R360" s="266"/>
      <c r="S360" s="266"/>
      <c r="T360" s="267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68" t="s">
        <v>155</v>
      </c>
      <c r="AU360" s="268" t="s">
        <v>86</v>
      </c>
      <c r="AV360" s="15" t="s">
        <v>151</v>
      </c>
      <c r="AW360" s="15" t="s">
        <v>33</v>
      </c>
      <c r="AX360" s="15" t="s">
        <v>84</v>
      </c>
      <c r="AY360" s="268" t="s">
        <v>144</v>
      </c>
    </row>
    <row r="361" s="2" customFormat="1" ht="21.75" customHeight="1">
      <c r="A361" s="38"/>
      <c r="B361" s="39"/>
      <c r="C361" s="218" t="s">
        <v>473</v>
      </c>
      <c r="D361" s="218" t="s">
        <v>146</v>
      </c>
      <c r="E361" s="219" t="s">
        <v>474</v>
      </c>
      <c r="F361" s="220" t="s">
        <v>475</v>
      </c>
      <c r="G361" s="221" t="s">
        <v>163</v>
      </c>
      <c r="H361" s="222">
        <v>1.7609999999999999</v>
      </c>
      <c r="I361" s="223"/>
      <c r="J361" s="224">
        <f>ROUND(I361*H361,2)</f>
        <v>0</v>
      </c>
      <c r="K361" s="220" t="s">
        <v>150</v>
      </c>
      <c r="L361" s="44"/>
      <c r="M361" s="225" t="s">
        <v>1</v>
      </c>
      <c r="N361" s="226" t="s">
        <v>41</v>
      </c>
      <c r="O361" s="91"/>
      <c r="P361" s="227">
        <f>O361*H361</f>
        <v>0</v>
      </c>
      <c r="Q361" s="227">
        <v>2.5019499999999999</v>
      </c>
      <c r="R361" s="227">
        <f>Q361*H361</f>
        <v>4.4059339499999997</v>
      </c>
      <c r="S361" s="227">
        <v>0</v>
      </c>
      <c r="T361" s="228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29" t="s">
        <v>151</v>
      </c>
      <c r="AT361" s="229" t="s">
        <v>146</v>
      </c>
      <c r="AU361" s="229" t="s">
        <v>86</v>
      </c>
      <c r="AY361" s="17" t="s">
        <v>144</v>
      </c>
      <c r="BE361" s="230">
        <f>IF(N361="základní",J361,0)</f>
        <v>0</v>
      </c>
      <c r="BF361" s="230">
        <f>IF(N361="snížená",J361,0)</f>
        <v>0</v>
      </c>
      <c r="BG361" s="230">
        <f>IF(N361="zákl. přenesená",J361,0)</f>
        <v>0</v>
      </c>
      <c r="BH361" s="230">
        <f>IF(N361="sníž. přenesená",J361,0)</f>
        <v>0</v>
      </c>
      <c r="BI361" s="230">
        <f>IF(N361="nulová",J361,0)</f>
        <v>0</v>
      </c>
      <c r="BJ361" s="17" t="s">
        <v>84</v>
      </c>
      <c r="BK361" s="230">
        <f>ROUND(I361*H361,2)</f>
        <v>0</v>
      </c>
      <c r="BL361" s="17" t="s">
        <v>151</v>
      </c>
      <c r="BM361" s="229" t="s">
        <v>476</v>
      </c>
    </row>
    <row r="362" s="2" customFormat="1">
      <c r="A362" s="38"/>
      <c r="B362" s="39"/>
      <c r="C362" s="40"/>
      <c r="D362" s="231" t="s">
        <v>153</v>
      </c>
      <c r="E362" s="40"/>
      <c r="F362" s="232" t="s">
        <v>477</v>
      </c>
      <c r="G362" s="40"/>
      <c r="H362" s="40"/>
      <c r="I362" s="233"/>
      <c r="J362" s="40"/>
      <c r="K362" s="40"/>
      <c r="L362" s="44"/>
      <c r="M362" s="234"/>
      <c r="N362" s="235"/>
      <c r="O362" s="91"/>
      <c r="P362" s="91"/>
      <c r="Q362" s="91"/>
      <c r="R362" s="91"/>
      <c r="S362" s="91"/>
      <c r="T362" s="92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153</v>
      </c>
      <c r="AU362" s="17" t="s">
        <v>86</v>
      </c>
    </row>
    <row r="363" s="14" customFormat="1">
      <c r="A363" s="14"/>
      <c r="B363" s="247"/>
      <c r="C363" s="248"/>
      <c r="D363" s="238" t="s">
        <v>155</v>
      </c>
      <c r="E363" s="249" t="s">
        <v>1</v>
      </c>
      <c r="F363" s="250" t="s">
        <v>478</v>
      </c>
      <c r="G363" s="248"/>
      <c r="H363" s="251">
        <v>1.7609999999999999</v>
      </c>
      <c r="I363" s="252"/>
      <c r="J363" s="248"/>
      <c r="K363" s="248"/>
      <c r="L363" s="253"/>
      <c r="M363" s="254"/>
      <c r="N363" s="255"/>
      <c r="O363" s="255"/>
      <c r="P363" s="255"/>
      <c r="Q363" s="255"/>
      <c r="R363" s="255"/>
      <c r="S363" s="255"/>
      <c r="T363" s="256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7" t="s">
        <v>155</v>
      </c>
      <c r="AU363" s="257" t="s">
        <v>86</v>
      </c>
      <c r="AV363" s="14" t="s">
        <v>86</v>
      </c>
      <c r="AW363" s="14" t="s">
        <v>33</v>
      </c>
      <c r="AX363" s="14" t="s">
        <v>84</v>
      </c>
      <c r="AY363" s="257" t="s">
        <v>144</v>
      </c>
    </row>
    <row r="364" s="2" customFormat="1" ht="24.15" customHeight="1">
      <c r="A364" s="38"/>
      <c r="B364" s="39"/>
      <c r="C364" s="218" t="s">
        <v>479</v>
      </c>
      <c r="D364" s="218" t="s">
        <v>146</v>
      </c>
      <c r="E364" s="219" t="s">
        <v>480</v>
      </c>
      <c r="F364" s="220" t="s">
        <v>481</v>
      </c>
      <c r="G364" s="221" t="s">
        <v>196</v>
      </c>
      <c r="H364" s="222">
        <v>0.111</v>
      </c>
      <c r="I364" s="223"/>
      <c r="J364" s="224">
        <f>ROUND(I364*H364,2)</f>
        <v>0</v>
      </c>
      <c r="K364" s="220" t="s">
        <v>150</v>
      </c>
      <c r="L364" s="44"/>
      <c r="M364" s="225" t="s">
        <v>1</v>
      </c>
      <c r="N364" s="226" t="s">
        <v>41</v>
      </c>
      <c r="O364" s="91"/>
      <c r="P364" s="227">
        <f>O364*H364</f>
        <v>0</v>
      </c>
      <c r="Q364" s="227">
        <v>1.0492699999999999</v>
      </c>
      <c r="R364" s="227">
        <f>Q364*H364</f>
        <v>0.11646896999999999</v>
      </c>
      <c r="S364" s="227">
        <v>0</v>
      </c>
      <c r="T364" s="228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9" t="s">
        <v>151</v>
      </c>
      <c r="AT364" s="229" t="s">
        <v>146</v>
      </c>
      <c r="AU364" s="229" t="s">
        <v>86</v>
      </c>
      <c r="AY364" s="17" t="s">
        <v>144</v>
      </c>
      <c r="BE364" s="230">
        <f>IF(N364="základní",J364,0)</f>
        <v>0</v>
      </c>
      <c r="BF364" s="230">
        <f>IF(N364="snížená",J364,0)</f>
        <v>0</v>
      </c>
      <c r="BG364" s="230">
        <f>IF(N364="zákl. přenesená",J364,0)</f>
        <v>0</v>
      </c>
      <c r="BH364" s="230">
        <f>IF(N364="sníž. přenesená",J364,0)</f>
        <v>0</v>
      </c>
      <c r="BI364" s="230">
        <f>IF(N364="nulová",J364,0)</f>
        <v>0</v>
      </c>
      <c r="BJ364" s="17" t="s">
        <v>84</v>
      </c>
      <c r="BK364" s="230">
        <f>ROUND(I364*H364,2)</f>
        <v>0</v>
      </c>
      <c r="BL364" s="17" t="s">
        <v>151</v>
      </c>
      <c r="BM364" s="229" t="s">
        <v>482</v>
      </c>
    </row>
    <row r="365" s="2" customFormat="1">
      <c r="A365" s="38"/>
      <c r="B365" s="39"/>
      <c r="C365" s="40"/>
      <c r="D365" s="231" t="s">
        <v>153</v>
      </c>
      <c r="E365" s="40"/>
      <c r="F365" s="232" t="s">
        <v>483</v>
      </c>
      <c r="G365" s="40"/>
      <c r="H365" s="40"/>
      <c r="I365" s="233"/>
      <c r="J365" s="40"/>
      <c r="K365" s="40"/>
      <c r="L365" s="44"/>
      <c r="M365" s="234"/>
      <c r="N365" s="235"/>
      <c r="O365" s="91"/>
      <c r="P365" s="91"/>
      <c r="Q365" s="91"/>
      <c r="R365" s="91"/>
      <c r="S365" s="91"/>
      <c r="T365" s="92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153</v>
      </c>
      <c r="AU365" s="17" t="s">
        <v>86</v>
      </c>
    </row>
    <row r="366" s="14" customFormat="1">
      <c r="A366" s="14"/>
      <c r="B366" s="247"/>
      <c r="C366" s="248"/>
      <c r="D366" s="238" t="s">
        <v>155</v>
      </c>
      <c r="E366" s="249" t="s">
        <v>1</v>
      </c>
      <c r="F366" s="250" t="s">
        <v>484</v>
      </c>
      <c r="G366" s="248"/>
      <c r="H366" s="251">
        <v>0.111</v>
      </c>
      <c r="I366" s="252"/>
      <c r="J366" s="248"/>
      <c r="K366" s="248"/>
      <c r="L366" s="253"/>
      <c r="M366" s="254"/>
      <c r="N366" s="255"/>
      <c r="O366" s="255"/>
      <c r="P366" s="255"/>
      <c r="Q366" s="255"/>
      <c r="R366" s="255"/>
      <c r="S366" s="255"/>
      <c r="T366" s="256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7" t="s">
        <v>155</v>
      </c>
      <c r="AU366" s="257" t="s">
        <v>86</v>
      </c>
      <c r="AV366" s="14" t="s">
        <v>86</v>
      </c>
      <c r="AW366" s="14" t="s">
        <v>33</v>
      </c>
      <c r="AX366" s="14" t="s">
        <v>84</v>
      </c>
      <c r="AY366" s="257" t="s">
        <v>144</v>
      </c>
    </row>
    <row r="367" s="2" customFormat="1" ht="24.15" customHeight="1">
      <c r="A367" s="38"/>
      <c r="B367" s="39"/>
      <c r="C367" s="218" t="s">
        <v>485</v>
      </c>
      <c r="D367" s="218" t="s">
        <v>146</v>
      </c>
      <c r="E367" s="219" t="s">
        <v>486</v>
      </c>
      <c r="F367" s="220" t="s">
        <v>487</v>
      </c>
      <c r="G367" s="221" t="s">
        <v>149</v>
      </c>
      <c r="H367" s="222">
        <v>15.526</v>
      </c>
      <c r="I367" s="223"/>
      <c r="J367" s="224">
        <f>ROUND(I367*H367,2)</f>
        <v>0</v>
      </c>
      <c r="K367" s="220" t="s">
        <v>150</v>
      </c>
      <c r="L367" s="44"/>
      <c r="M367" s="225" t="s">
        <v>1</v>
      </c>
      <c r="N367" s="226" t="s">
        <v>41</v>
      </c>
      <c r="O367" s="91"/>
      <c r="P367" s="227">
        <f>O367*H367</f>
        <v>0</v>
      </c>
      <c r="Q367" s="227">
        <v>0.014120000000000001</v>
      </c>
      <c r="R367" s="227">
        <f>Q367*H367</f>
        <v>0.21922712</v>
      </c>
      <c r="S367" s="227">
        <v>0</v>
      </c>
      <c r="T367" s="228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29" t="s">
        <v>151</v>
      </c>
      <c r="AT367" s="229" t="s">
        <v>146</v>
      </c>
      <c r="AU367" s="229" t="s">
        <v>86</v>
      </c>
      <c r="AY367" s="17" t="s">
        <v>144</v>
      </c>
      <c r="BE367" s="230">
        <f>IF(N367="základní",J367,0)</f>
        <v>0</v>
      </c>
      <c r="BF367" s="230">
        <f>IF(N367="snížená",J367,0)</f>
        <v>0</v>
      </c>
      <c r="BG367" s="230">
        <f>IF(N367="zákl. přenesená",J367,0)</f>
        <v>0</v>
      </c>
      <c r="BH367" s="230">
        <f>IF(N367="sníž. přenesená",J367,0)</f>
        <v>0</v>
      </c>
      <c r="BI367" s="230">
        <f>IF(N367="nulová",J367,0)</f>
        <v>0</v>
      </c>
      <c r="BJ367" s="17" t="s">
        <v>84</v>
      </c>
      <c r="BK367" s="230">
        <f>ROUND(I367*H367,2)</f>
        <v>0</v>
      </c>
      <c r="BL367" s="17" t="s">
        <v>151</v>
      </c>
      <c r="BM367" s="229" t="s">
        <v>488</v>
      </c>
    </row>
    <row r="368" s="2" customFormat="1">
      <c r="A368" s="38"/>
      <c r="B368" s="39"/>
      <c r="C368" s="40"/>
      <c r="D368" s="231" t="s">
        <v>153</v>
      </c>
      <c r="E368" s="40"/>
      <c r="F368" s="232" t="s">
        <v>489</v>
      </c>
      <c r="G368" s="40"/>
      <c r="H368" s="40"/>
      <c r="I368" s="233"/>
      <c r="J368" s="40"/>
      <c r="K368" s="40"/>
      <c r="L368" s="44"/>
      <c r="M368" s="234"/>
      <c r="N368" s="235"/>
      <c r="O368" s="91"/>
      <c r="P368" s="91"/>
      <c r="Q368" s="91"/>
      <c r="R368" s="91"/>
      <c r="S368" s="91"/>
      <c r="T368" s="92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153</v>
      </c>
      <c r="AU368" s="17" t="s">
        <v>86</v>
      </c>
    </row>
    <row r="369" s="13" customFormat="1">
      <c r="A369" s="13"/>
      <c r="B369" s="236"/>
      <c r="C369" s="237"/>
      <c r="D369" s="238" t="s">
        <v>155</v>
      </c>
      <c r="E369" s="239" t="s">
        <v>1</v>
      </c>
      <c r="F369" s="240" t="s">
        <v>490</v>
      </c>
      <c r="G369" s="237"/>
      <c r="H369" s="239" t="s">
        <v>1</v>
      </c>
      <c r="I369" s="241"/>
      <c r="J369" s="237"/>
      <c r="K369" s="237"/>
      <c r="L369" s="242"/>
      <c r="M369" s="243"/>
      <c r="N369" s="244"/>
      <c r="O369" s="244"/>
      <c r="P369" s="244"/>
      <c r="Q369" s="244"/>
      <c r="R369" s="244"/>
      <c r="S369" s="244"/>
      <c r="T369" s="245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6" t="s">
        <v>155</v>
      </c>
      <c r="AU369" s="246" t="s">
        <v>86</v>
      </c>
      <c r="AV369" s="13" t="s">
        <v>84</v>
      </c>
      <c r="AW369" s="13" t="s">
        <v>33</v>
      </c>
      <c r="AX369" s="13" t="s">
        <v>76</v>
      </c>
      <c r="AY369" s="246" t="s">
        <v>144</v>
      </c>
    </row>
    <row r="370" s="14" customFormat="1">
      <c r="A370" s="14"/>
      <c r="B370" s="247"/>
      <c r="C370" s="248"/>
      <c r="D370" s="238" t="s">
        <v>155</v>
      </c>
      <c r="E370" s="249" t="s">
        <v>1</v>
      </c>
      <c r="F370" s="250" t="s">
        <v>491</v>
      </c>
      <c r="G370" s="248"/>
      <c r="H370" s="251">
        <v>8.2720000000000002</v>
      </c>
      <c r="I370" s="252"/>
      <c r="J370" s="248"/>
      <c r="K370" s="248"/>
      <c r="L370" s="253"/>
      <c r="M370" s="254"/>
      <c r="N370" s="255"/>
      <c r="O370" s="255"/>
      <c r="P370" s="255"/>
      <c r="Q370" s="255"/>
      <c r="R370" s="255"/>
      <c r="S370" s="255"/>
      <c r="T370" s="256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7" t="s">
        <v>155</v>
      </c>
      <c r="AU370" s="257" t="s">
        <v>86</v>
      </c>
      <c r="AV370" s="14" t="s">
        <v>86</v>
      </c>
      <c r="AW370" s="14" t="s">
        <v>33</v>
      </c>
      <c r="AX370" s="14" t="s">
        <v>76</v>
      </c>
      <c r="AY370" s="257" t="s">
        <v>144</v>
      </c>
    </row>
    <row r="371" s="13" customFormat="1">
      <c r="A371" s="13"/>
      <c r="B371" s="236"/>
      <c r="C371" s="237"/>
      <c r="D371" s="238" t="s">
        <v>155</v>
      </c>
      <c r="E371" s="239" t="s">
        <v>1</v>
      </c>
      <c r="F371" s="240" t="s">
        <v>492</v>
      </c>
      <c r="G371" s="237"/>
      <c r="H371" s="239" t="s">
        <v>1</v>
      </c>
      <c r="I371" s="241"/>
      <c r="J371" s="237"/>
      <c r="K371" s="237"/>
      <c r="L371" s="242"/>
      <c r="M371" s="243"/>
      <c r="N371" s="244"/>
      <c r="O371" s="244"/>
      <c r="P371" s="244"/>
      <c r="Q371" s="244"/>
      <c r="R371" s="244"/>
      <c r="S371" s="244"/>
      <c r="T371" s="245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6" t="s">
        <v>155</v>
      </c>
      <c r="AU371" s="246" t="s">
        <v>86</v>
      </c>
      <c r="AV371" s="13" t="s">
        <v>84</v>
      </c>
      <c r="AW371" s="13" t="s">
        <v>33</v>
      </c>
      <c r="AX371" s="13" t="s">
        <v>76</v>
      </c>
      <c r="AY371" s="246" t="s">
        <v>144</v>
      </c>
    </row>
    <row r="372" s="14" customFormat="1">
      <c r="A372" s="14"/>
      <c r="B372" s="247"/>
      <c r="C372" s="248"/>
      <c r="D372" s="238" t="s">
        <v>155</v>
      </c>
      <c r="E372" s="249" t="s">
        <v>1</v>
      </c>
      <c r="F372" s="250" t="s">
        <v>493</v>
      </c>
      <c r="G372" s="248"/>
      <c r="H372" s="251">
        <v>2.2559999999999998</v>
      </c>
      <c r="I372" s="252"/>
      <c r="J372" s="248"/>
      <c r="K372" s="248"/>
      <c r="L372" s="253"/>
      <c r="M372" s="254"/>
      <c r="N372" s="255"/>
      <c r="O372" s="255"/>
      <c r="P372" s="255"/>
      <c r="Q372" s="255"/>
      <c r="R372" s="255"/>
      <c r="S372" s="255"/>
      <c r="T372" s="256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7" t="s">
        <v>155</v>
      </c>
      <c r="AU372" s="257" t="s">
        <v>86</v>
      </c>
      <c r="AV372" s="14" t="s">
        <v>86</v>
      </c>
      <c r="AW372" s="14" t="s">
        <v>33</v>
      </c>
      <c r="AX372" s="14" t="s">
        <v>76</v>
      </c>
      <c r="AY372" s="257" t="s">
        <v>144</v>
      </c>
    </row>
    <row r="373" s="13" customFormat="1">
      <c r="A373" s="13"/>
      <c r="B373" s="236"/>
      <c r="C373" s="237"/>
      <c r="D373" s="238" t="s">
        <v>155</v>
      </c>
      <c r="E373" s="239" t="s">
        <v>1</v>
      </c>
      <c r="F373" s="240" t="s">
        <v>494</v>
      </c>
      <c r="G373" s="237"/>
      <c r="H373" s="239" t="s">
        <v>1</v>
      </c>
      <c r="I373" s="241"/>
      <c r="J373" s="237"/>
      <c r="K373" s="237"/>
      <c r="L373" s="242"/>
      <c r="M373" s="243"/>
      <c r="N373" s="244"/>
      <c r="O373" s="244"/>
      <c r="P373" s="244"/>
      <c r="Q373" s="244"/>
      <c r="R373" s="244"/>
      <c r="S373" s="244"/>
      <c r="T373" s="245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6" t="s">
        <v>155</v>
      </c>
      <c r="AU373" s="246" t="s">
        <v>86</v>
      </c>
      <c r="AV373" s="13" t="s">
        <v>84</v>
      </c>
      <c r="AW373" s="13" t="s">
        <v>33</v>
      </c>
      <c r="AX373" s="13" t="s">
        <v>76</v>
      </c>
      <c r="AY373" s="246" t="s">
        <v>144</v>
      </c>
    </row>
    <row r="374" s="14" customFormat="1">
      <c r="A374" s="14"/>
      <c r="B374" s="247"/>
      <c r="C374" s="248"/>
      <c r="D374" s="238" t="s">
        <v>155</v>
      </c>
      <c r="E374" s="249" t="s">
        <v>1</v>
      </c>
      <c r="F374" s="250" t="s">
        <v>495</v>
      </c>
      <c r="G374" s="248"/>
      <c r="H374" s="251">
        <v>1.6830000000000001</v>
      </c>
      <c r="I374" s="252"/>
      <c r="J374" s="248"/>
      <c r="K374" s="248"/>
      <c r="L374" s="253"/>
      <c r="M374" s="254"/>
      <c r="N374" s="255"/>
      <c r="O374" s="255"/>
      <c r="P374" s="255"/>
      <c r="Q374" s="255"/>
      <c r="R374" s="255"/>
      <c r="S374" s="255"/>
      <c r="T374" s="256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7" t="s">
        <v>155</v>
      </c>
      <c r="AU374" s="257" t="s">
        <v>86</v>
      </c>
      <c r="AV374" s="14" t="s">
        <v>86</v>
      </c>
      <c r="AW374" s="14" t="s">
        <v>33</v>
      </c>
      <c r="AX374" s="14" t="s">
        <v>76</v>
      </c>
      <c r="AY374" s="257" t="s">
        <v>144</v>
      </c>
    </row>
    <row r="375" s="14" customFormat="1">
      <c r="A375" s="14"/>
      <c r="B375" s="247"/>
      <c r="C375" s="248"/>
      <c r="D375" s="238" t="s">
        <v>155</v>
      </c>
      <c r="E375" s="249" t="s">
        <v>1</v>
      </c>
      <c r="F375" s="250" t="s">
        <v>496</v>
      </c>
      <c r="G375" s="248"/>
      <c r="H375" s="251">
        <v>3.3149999999999999</v>
      </c>
      <c r="I375" s="252"/>
      <c r="J375" s="248"/>
      <c r="K375" s="248"/>
      <c r="L375" s="253"/>
      <c r="M375" s="254"/>
      <c r="N375" s="255"/>
      <c r="O375" s="255"/>
      <c r="P375" s="255"/>
      <c r="Q375" s="255"/>
      <c r="R375" s="255"/>
      <c r="S375" s="255"/>
      <c r="T375" s="256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7" t="s">
        <v>155</v>
      </c>
      <c r="AU375" s="257" t="s">
        <v>86</v>
      </c>
      <c r="AV375" s="14" t="s">
        <v>86</v>
      </c>
      <c r="AW375" s="14" t="s">
        <v>33</v>
      </c>
      <c r="AX375" s="14" t="s">
        <v>76</v>
      </c>
      <c r="AY375" s="257" t="s">
        <v>144</v>
      </c>
    </row>
    <row r="376" s="15" customFormat="1">
      <c r="A376" s="15"/>
      <c r="B376" s="258"/>
      <c r="C376" s="259"/>
      <c r="D376" s="238" t="s">
        <v>155</v>
      </c>
      <c r="E376" s="260" t="s">
        <v>1</v>
      </c>
      <c r="F376" s="261" t="s">
        <v>160</v>
      </c>
      <c r="G376" s="259"/>
      <c r="H376" s="262">
        <v>15.526</v>
      </c>
      <c r="I376" s="263"/>
      <c r="J376" s="259"/>
      <c r="K376" s="259"/>
      <c r="L376" s="264"/>
      <c r="M376" s="265"/>
      <c r="N376" s="266"/>
      <c r="O376" s="266"/>
      <c r="P376" s="266"/>
      <c r="Q376" s="266"/>
      <c r="R376" s="266"/>
      <c r="S376" s="266"/>
      <c r="T376" s="267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68" t="s">
        <v>155</v>
      </c>
      <c r="AU376" s="268" t="s">
        <v>86</v>
      </c>
      <c r="AV376" s="15" t="s">
        <v>151</v>
      </c>
      <c r="AW376" s="15" t="s">
        <v>33</v>
      </c>
      <c r="AX376" s="15" t="s">
        <v>84</v>
      </c>
      <c r="AY376" s="268" t="s">
        <v>144</v>
      </c>
    </row>
    <row r="377" s="2" customFormat="1" ht="24.15" customHeight="1">
      <c r="A377" s="38"/>
      <c r="B377" s="39"/>
      <c r="C377" s="218" t="s">
        <v>497</v>
      </c>
      <c r="D377" s="218" t="s">
        <v>146</v>
      </c>
      <c r="E377" s="219" t="s">
        <v>498</v>
      </c>
      <c r="F377" s="220" t="s">
        <v>499</v>
      </c>
      <c r="G377" s="221" t="s">
        <v>149</v>
      </c>
      <c r="H377" s="222">
        <v>15.526</v>
      </c>
      <c r="I377" s="223"/>
      <c r="J377" s="224">
        <f>ROUND(I377*H377,2)</f>
        <v>0</v>
      </c>
      <c r="K377" s="220" t="s">
        <v>150</v>
      </c>
      <c r="L377" s="44"/>
      <c r="M377" s="225" t="s">
        <v>1</v>
      </c>
      <c r="N377" s="226" t="s">
        <v>41</v>
      </c>
      <c r="O377" s="91"/>
      <c r="P377" s="227">
        <f>O377*H377</f>
        <v>0</v>
      </c>
      <c r="Q377" s="227">
        <v>0</v>
      </c>
      <c r="R377" s="227">
        <f>Q377*H377</f>
        <v>0</v>
      </c>
      <c r="S377" s="227">
        <v>0</v>
      </c>
      <c r="T377" s="228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29" t="s">
        <v>151</v>
      </c>
      <c r="AT377" s="229" t="s">
        <v>146</v>
      </c>
      <c r="AU377" s="229" t="s">
        <v>86</v>
      </c>
      <c r="AY377" s="17" t="s">
        <v>144</v>
      </c>
      <c r="BE377" s="230">
        <f>IF(N377="základní",J377,0)</f>
        <v>0</v>
      </c>
      <c r="BF377" s="230">
        <f>IF(N377="snížená",J377,0)</f>
        <v>0</v>
      </c>
      <c r="BG377" s="230">
        <f>IF(N377="zákl. přenesená",J377,0)</f>
        <v>0</v>
      </c>
      <c r="BH377" s="230">
        <f>IF(N377="sníž. přenesená",J377,0)</f>
        <v>0</v>
      </c>
      <c r="BI377" s="230">
        <f>IF(N377="nulová",J377,0)</f>
        <v>0</v>
      </c>
      <c r="BJ377" s="17" t="s">
        <v>84</v>
      </c>
      <c r="BK377" s="230">
        <f>ROUND(I377*H377,2)</f>
        <v>0</v>
      </c>
      <c r="BL377" s="17" t="s">
        <v>151</v>
      </c>
      <c r="BM377" s="229" t="s">
        <v>500</v>
      </c>
    </row>
    <row r="378" s="2" customFormat="1">
      <c r="A378" s="38"/>
      <c r="B378" s="39"/>
      <c r="C378" s="40"/>
      <c r="D378" s="231" t="s">
        <v>153</v>
      </c>
      <c r="E378" s="40"/>
      <c r="F378" s="232" t="s">
        <v>501</v>
      </c>
      <c r="G378" s="40"/>
      <c r="H378" s="40"/>
      <c r="I378" s="233"/>
      <c r="J378" s="40"/>
      <c r="K378" s="40"/>
      <c r="L378" s="44"/>
      <c r="M378" s="234"/>
      <c r="N378" s="235"/>
      <c r="O378" s="91"/>
      <c r="P378" s="91"/>
      <c r="Q378" s="91"/>
      <c r="R378" s="91"/>
      <c r="S378" s="91"/>
      <c r="T378" s="92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153</v>
      </c>
      <c r="AU378" s="17" t="s">
        <v>86</v>
      </c>
    </row>
    <row r="379" s="12" customFormat="1" ht="22.8" customHeight="1">
      <c r="A379" s="12"/>
      <c r="B379" s="202"/>
      <c r="C379" s="203"/>
      <c r="D379" s="204" t="s">
        <v>75</v>
      </c>
      <c r="E379" s="216" t="s">
        <v>192</v>
      </c>
      <c r="F379" s="216" t="s">
        <v>502</v>
      </c>
      <c r="G379" s="203"/>
      <c r="H379" s="203"/>
      <c r="I379" s="206"/>
      <c r="J379" s="217">
        <f>BK379</f>
        <v>0</v>
      </c>
      <c r="K379" s="203"/>
      <c r="L379" s="208"/>
      <c r="M379" s="209"/>
      <c r="N379" s="210"/>
      <c r="O379" s="210"/>
      <c r="P379" s="211">
        <f>SUM(P380:P482)</f>
        <v>0</v>
      </c>
      <c r="Q379" s="210"/>
      <c r="R379" s="211">
        <f>SUM(R380:R482)</f>
        <v>21.302913950000001</v>
      </c>
      <c r="S379" s="210"/>
      <c r="T379" s="212">
        <f>SUM(T380:T482)</f>
        <v>0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13" t="s">
        <v>84</v>
      </c>
      <c r="AT379" s="214" t="s">
        <v>75</v>
      </c>
      <c r="AU379" s="214" t="s">
        <v>84</v>
      </c>
      <c r="AY379" s="213" t="s">
        <v>144</v>
      </c>
      <c r="BK379" s="215">
        <f>SUM(BK380:BK482)</f>
        <v>0</v>
      </c>
    </row>
    <row r="380" s="2" customFormat="1" ht="24.15" customHeight="1">
      <c r="A380" s="38"/>
      <c r="B380" s="39"/>
      <c r="C380" s="218" t="s">
        <v>503</v>
      </c>
      <c r="D380" s="218" t="s">
        <v>146</v>
      </c>
      <c r="E380" s="219" t="s">
        <v>504</v>
      </c>
      <c r="F380" s="220" t="s">
        <v>505</v>
      </c>
      <c r="G380" s="221" t="s">
        <v>149</v>
      </c>
      <c r="H380" s="222">
        <v>38.869999999999997</v>
      </c>
      <c r="I380" s="223"/>
      <c r="J380" s="224">
        <f>ROUND(I380*H380,2)</f>
        <v>0</v>
      </c>
      <c r="K380" s="220" t="s">
        <v>150</v>
      </c>
      <c r="L380" s="44"/>
      <c r="M380" s="225" t="s">
        <v>1</v>
      </c>
      <c r="N380" s="226" t="s">
        <v>41</v>
      </c>
      <c r="O380" s="91"/>
      <c r="P380" s="227">
        <f>O380*H380</f>
        <v>0</v>
      </c>
      <c r="Q380" s="227">
        <v>0.0043800000000000002</v>
      </c>
      <c r="R380" s="227">
        <f>Q380*H380</f>
        <v>0.1702506</v>
      </c>
      <c r="S380" s="227">
        <v>0</v>
      </c>
      <c r="T380" s="228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29" t="s">
        <v>151</v>
      </c>
      <c r="AT380" s="229" t="s">
        <v>146</v>
      </c>
      <c r="AU380" s="229" t="s">
        <v>86</v>
      </c>
      <c r="AY380" s="17" t="s">
        <v>144</v>
      </c>
      <c r="BE380" s="230">
        <f>IF(N380="základní",J380,0)</f>
        <v>0</v>
      </c>
      <c r="BF380" s="230">
        <f>IF(N380="snížená",J380,0)</f>
        <v>0</v>
      </c>
      <c r="BG380" s="230">
        <f>IF(N380="zákl. přenesená",J380,0)</f>
        <v>0</v>
      </c>
      <c r="BH380" s="230">
        <f>IF(N380="sníž. přenesená",J380,0)</f>
        <v>0</v>
      </c>
      <c r="BI380" s="230">
        <f>IF(N380="nulová",J380,0)</f>
        <v>0</v>
      </c>
      <c r="BJ380" s="17" t="s">
        <v>84</v>
      </c>
      <c r="BK380" s="230">
        <f>ROUND(I380*H380,2)</f>
        <v>0</v>
      </c>
      <c r="BL380" s="17" t="s">
        <v>151</v>
      </c>
      <c r="BM380" s="229" t="s">
        <v>506</v>
      </c>
    </row>
    <row r="381" s="2" customFormat="1">
      <c r="A381" s="38"/>
      <c r="B381" s="39"/>
      <c r="C381" s="40"/>
      <c r="D381" s="231" t="s">
        <v>153</v>
      </c>
      <c r="E381" s="40"/>
      <c r="F381" s="232" t="s">
        <v>507</v>
      </c>
      <c r="G381" s="40"/>
      <c r="H381" s="40"/>
      <c r="I381" s="233"/>
      <c r="J381" s="40"/>
      <c r="K381" s="40"/>
      <c r="L381" s="44"/>
      <c r="M381" s="234"/>
      <c r="N381" s="235"/>
      <c r="O381" s="91"/>
      <c r="P381" s="91"/>
      <c r="Q381" s="91"/>
      <c r="R381" s="91"/>
      <c r="S381" s="91"/>
      <c r="T381" s="92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153</v>
      </c>
      <c r="AU381" s="17" t="s">
        <v>86</v>
      </c>
    </row>
    <row r="382" s="13" customFormat="1">
      <c r="A382" s="13"/>
      <c r="B382" s="236"/>
      <c r="C382" s="237"/>
      <c r="D382" s="238" t="s">
        <v>155</v>
      </c>
      <c r="E382" s="239" t="s">
        <v>1</v>
      </c>
      <c r="F382" s="240" t="s">
        <v>508</v>
      </c>
      <c r="G382" s="237"/>
      <c r="H382" s="239" t="s">
        <v>1</v>
      </c>
      <c r="I382" s="241"/>
      <c r="J382" s="237"/>
      <c r="K382" s="237"/>
      <c r="L382" s="242"/>
      <c r="M382" s="243"/>
      <c r="N382" s="244"/>
      <c r="O382" s="244"/>
      <c r="P382" s="244"/>
      <c r="Q382" s="244"/>
      <c r="R382" s="244"/>
      <c r="S382" s="244"/>
      <c r="T382" s="245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6" t="s">
        <v>155</v>
      </c>
      <c r="AU382" s="246" t="s">
        <v>86</v>
      </c>
      <c r="AV382" s="13" t="s">
        <v>84</v>
      </c>
      <c r="AW382" s="13" t="s">
        <v>33</v>
      </c>
      <c r="AX382" s="13" t="s">
        <v>76</v>
      </c>
      <c r="AY382" s="246" t="s">
        <v>144</v>
      </c>
    </row>
    <row r="383" s="14" customFormat="1">
      <c r="A383" s="14"/>
      <c r="B383" s="247"/>
      <c r="C383" s="248"/>
      <c r="D383" s="238" t="s">
        <v>155</v>
      </c>
      <c r="E383" s="249" t="s">
        <v>1</v>
      </c>
      <c r="F383" s="250" t="s">
        <v>509</v>
      </c>
      <c r="G383" s="248"/>
      <c r="H383" s="251">
        <v>38.869999999999997</v>
      </c>
      <c r="I383" s="252"/>
      <c r="J383" s="248"/>
      <c r="K383" s="248"/>
      <c r="L383" s="253"/>
      <c r="M383" s="254"/>
      <c r="N383" s="255"/>
      <c r="O383" s="255"/>
      <c r="P383" s="255"/>
      <c r="Q383" s="255"/>
      <c r="R383" s="255"/>
      <c r="S383" s="255"/>
      <c r="T383" s="256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7" t="s">
        <v>155</v>
      </c>
      <c r="AU383" s="257" t="s">
        <v>86</v>
      </c>
      <c r="AV383" s="14" t="s">
        <v>86</v>
      </c>
      <c r="AW383" s="14" t="s">
        <v>33</v>
      </c>
      <c r="AX383" s="14" t="s">
        <v>84</v>
      </c>
      <c r="AY383" s="257" t="s">
        <v>144</v>
      </c>
    </row>
    <row r="384" s="2" customFormat="1" ht="24.15" customHeight="1">
      <c r="A384" s="38"/>
      <c r="B384" s="39"/>
      <c r="C384" s="218" t="s">
        <v>510</v>
      </c>
      <c r="D384" s="218" t="s">
        <v>146</v>
      </c>
      <c r="E384" s="219" t="s">
        <v>511</v>
      </c>
      <c r="F384" s="220" t="s">
        <v>512</v>
      </c>
      <c r="G384" s="221" t="s">
        <v>149</v>
      </c>
      <c r="H384" s="222">
        <v>38.869999999999997</v>
      </c>
      <c r="I384" s="223"/>
      <c r="J384" s="224">
        <f>ROUND(I384*H384,2)</f>
        <v>0</v>
      </c>
      <c r="K384" s="220" t="s">
        <v>150</v>
      </c>
      <c r="L384" s="44"/>
      <c r="M384" s="225" t="s">
        <v>1</v>
      </c>
      <c r="N384" s="226" t="s">
        <v>41</v>
      </c>
      <c r="O384" s="91"/>
      <c r="P384" s="227">
        <f>O384*H384</f>
        <v>0</v>
      </c>
      <c r="Q384" s="227">
        <v>0.0030000000000000001</v>
      </c>
      <c r="R384" s="227">
        <f>Q384*H384</f>
        <v>0.11660999999999999</v>
      </c>
      <c r="S384" s="227">
        <v>0</v>
      </c>
      <c r="T384" s="228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29" t="s">
        <v>151</v>
      </c>
      <c r="AT384" s="229" t="s">
        <v>146</v>
      </c>
      <c r="AU384" s="229" t="s">
        <v>86</v>
      </c>
      <c r="AY384" s="17" t="s">
        <v>144</v>
      </c>
      <c r="BE384" s="230">
        <f>IF(N384="základní",J384,0)</f>
        <v>0</v>
      </c>
      <c r="BF384" s="230">
        <f>IF(N384="snížená",J384,0)</f>
        <v>0</v>
      </c>
      <c r="BG384" s="230">
        <f>IF(N384="zákl. přenesená",J384,0)</f>
        <v>0</v>
      </c>
      <c r="BH384" s="230">
        <f>IF(N384="sníž. přenesená",J384,0)</f>
        <v>0</v>
      </c>
      <c r="BI384" s="230">
        <f>IF(N384="nulová",J384,0)</f>
        <v>0</v>
      </c>
      <c r="BJ384" s="17" t="s">
        <v>84</v>
      </c>
      <c r="BK384" s="230">
        <f>ROUND(I384*H384,2)</f>
        <v>0</v>
      </c>
      <c r="BL384" s="17" t="s">
        <v>151</v>
      </c>
      <c r="BM384" s="229" t="s">
        <v>513</v>
      </c>
    </row>
    <row r="385" s="2" customFormat="1">
      <c r="A385" s="38"/>
      <c r="B385" s="39"/>
      <c r="C385" s="40"/>
      <c r="D385" s="231" t="s">
        <v>153</v>
      </c>
      <c r="E385" s="40"/>
      <c r="F385" s="232" t="s">
        <v>514</v>
      </c>
      <c r="G385" s="40"/>
      <c r="H385" s="40"/>
      <c r="I385" s="233"/>
      <c r="J385" s="40"/>
      <c r="K385" s="40"/>
      <c r="L385" s="44"/>
      <c r="M385" s="234"/>
      <c r="N385" s="235"/>
      <c r="O385" s="91"/>
      <c r="P385" s="91"/>
      <c r="Q385" s="91"/>
      <c r="R385" s="91"/>
      <c r="S385" s="91"/>
      <c r="T385" s="92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7" t="s">
        <v>153</v>
      </c>
      <c r="AU385" s="17" t="s">
        <v>86</v>
      </c>
    </row>
    <row r="386" s="2" customFormat="1" ht="24.15" customHeight="1">
      <c r="A386" s="38"/>
      <c r="B386" s="39"/>
      <c r="C386" s="218" t="s">
        <v>515</v>
      </c>
      <c r="D386" s="218" t="s">
        <v>146</v>
      </c>
      <c r="E386" s="219" t="s">
        <v>516</v>
      </c>
      <c r="F386" s="220" t="s">
        <v>517</v>
      </c>
      <c r="G386" s="221" t="s">
        <v>149</v>
      </c>
      <c r="H386" s="222">
        <v>8.2720000000000002</v>
      </c>
      <c r="I386" s="223"/>
      <c r="J386" s="224">
        <f>ROUND(I386*H386,2)</f>
        <v>0</v>
      </c>
      <c r="K386" s="220" t="s">
        <v>150</v>
      </c>
      <c r="L386" s="44"/>
      <c r="M386" s="225" t="s">
        <v>1</v>
      </c>
      <c r="N386" s="226" t="s">
        <v>41</v>
      </c>
      <c r="O386" s="91"/>
      <c r="P386" s="227">
        <f>O386*H386</f>
        <v>0</v>
      </c>
      <c r="Q386" s="227">
        <v>0.0030000000000000001</v>
      </c>
      <c r="R386" s="227">
        <f>Q386*H386</f>
        <v>0.024816000000000001</v>
      </c>
      <c r="S386" s="227">
        <v>0</v>
      </c>
      <c r="T386" s="228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29" t="s">
        <v>151</v>
      </c>
      <c r="AT386" s="229" t="s">
        <v>146</v>
      </c>
      <c r="AU386" s="229" t="s">
        <v>86</v>
      </c>
      <c r="AY386" s="17" t="s">
        <v>144</v>
      </c>
      <c r="BE386" s="230">
        <f>IF(N386="základní",J386,0)</f>
        <v>0</v>
      </c>
      <c r="BF386" s="230">
        <f>IF(N386="snížená",J386,0)</f>
        <v>0</v>
      </c>
      <c r="BG386" s="230">
        <f>IF(N386="zákl. přenesená",J386,0)</f>
        <v>0</v>
      </c>
      <c r="BH386" s="230">
        <f>IF(N386="sníž. přenesená",J386,0)</f>
        <v>0</v>
      </c>
      <c r="BI386" s="230">
        <f>IF(N386="nulová",J386,0)</f>
        <v>0</v>
      </c>
      <c r="BJ386" s="17" t="s">
        <v>84</v>
      </c>
      <c r="BK386" s="230">
        <f>ROUND(I386*H386,2)</f>
        <v>0</v>
      </c>
      <c r="BL386" s="17" t="s">
        <v>151</v>
      </c>
      <c r="BM386" s="229" t="s">
        <v>518</v>
      </c>
    </row>
    <row r="387" s="2" customFormat="1">
      <c r="A387" s="38"/>
      <c r="B387" s="39"/>
      <c r="C387" s="40"/>
      <c r="D387" s="231" t="s">
        <v>153</v>
      </c>
      <c r="E387" s="40"/>
      <c r="F387" s="232" t="s">
        <v>519</v>
      </c>
      <c r="G387" s="40"/>
      <c r="H387" s="40"/>
      <c r="I387" s="233"/>
      <c r="J387" s="40"/>
      <c r="K387" s="40"/>
      <c r="L387" s="44"/>
      <c r="M387" s="234"/>
      <c r="N387" s="235"/>
      <c r="O387" s="91"/>
      <c r="P387" s="91"/>
      <c r="Q387" s="91"/>
      <c r="R387" s="91"/>
      <c r="S387" s="91"/>
      <c r="T387" s="92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153</v>
      </c>
      <c r="AU387" s="17" t="s">
        <v>86</v>
      </c>
    </row>
    <row r="388" s="14" customFormat="1">
      <c r="A388" s="14"/>
      <c r="B388" s="247"/>
      <c r="C388" s="248"/>
      <c r="D388" s="238" t="s">
        <v>155</v>
      </c>
      <c r="E388" s="249" t="s">
        <v>1</v>
      </c>
      <c r="F388" s="250" t="s">
        <v>520</v>
      </c>
      <c r="G388" s="248"/>
      <c r="H388" s="251">
        <v>8.2720000000000002</v>
      </c>
      <c r="I388" s="252"/>
      <c r="J388" s="248"/>
      <c r="K388" s="248"/>
      <c r="L388" s="253"/>
      <c r="M388" s="254"/>
      <c r="N388" s="255"/>
      <c r="O388" s="255"/>
      <c r="P388" s="255"/>
      <c r="Q388" s="255"/>
      <c r="R388" s="255"/>
      <c r="S388" s="255"/>
      <c r="T388" s="256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7" t="s">
        <v>155</v>
      </c>
      <c r="AU388" s="257" t="s">
        <v>86</v>
      </c>
      <c r="AV388" s="14" t="s">
        <v>86</v>
      </c>
      <c r="AW388" s="14" t="s">
        <v>33</v>
      </c>
      <c r="AX388" s="14" t="s">
        <v>84</v>
      </c>
      <c r="AY388" s="257" t="s">
        <v>144</v>
      </c>
    </row>
    <row r="389" s="2" customFormat="1" ht="24.15" customHeight="1">
      <c r="A389" s="38"/>
      <c r="B389" s="39"/>
      <c r="C389" s="218" t="s">
        <v>521</v>
      </c>
      <c r="D389" s="218" t="s">
        <v>146</v>
      </c>
      <c r="E389" s="219" t="s">
        <v>522</v>
      </c>
      <c r="F389" s="220" t="s">
        <v>523</v>
      </c>
      <c r="G389" s="221" t="s">
        <v>149</v>
      </c>
      <c r="H389" s="222">
        <v>316</v>
      </c>
      <c r="I389" s="223"/>
      <c r="J389" s="224">
        <f>ROUND(I389*H389,2)</f>
        <v>0</v>
      </c>
      <c r="K389" s="220" t="s">
        <v>150</v>
      </c>
      <c r="L389" s="44"/>
      <c r="M389" s="225" t="s">
        <v>1</v>
      </c>
      <c r="N389" s="226" t="s">
        <v>41</v>
      </c>
      <c r="O389" s="91"/>
      <c r="P389" s="227">
        <f>O389*H389</f>
        <v>0</v>
      </c>
      <c r="Q389" s="227">
        <v>0.0043800000000000002</v>
      </c>
      <c r="R389" s="227">
        <f>Q389*H389</f>
        <v>1.38408</v>
      </c>
      <c r="S389" s="227">
        <v>0</v>
      </c>
      <c r="T389" s="228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29" t="s">
        <v>151</v>
      </c>
      <c r="AT389" s="229" t="s">
        <v>146</v>
      </c>
      <c r="AU389" s="229" t="s">
        <v>86</v>
      </c>
      <c r="AY389" s="17" t="s">
        <v>144</v>
      </c>
      <c r="BE389" s="230">
        <f>IF(N389="základní",J389,0)</f>
        <v>0</v>
      </c>
      <c r="BF389" s="230">
        <f>IF(N389="snížená",J389,0)</f>
        <v>0</v>
      </c>
      <c r="BG389" s="230">
        <f>IF(N389="zákl. přenesená",J389,0)</f>
        <v>0</v>
      </c>
      <c r="BH389" s="230">
        <f>IF(N389="sníž. přenesená",J389,0)</f>
        <v>0</v>
      </c>
      <c r="BI389" s="230">
        <f>IF(N389="nulová",J389,0)</f>
        <v>0</v>
      </c>
      <c r="BJ389" s="17" t="s">
        <v>84</v>
      </c>
      <c r="BK389" s="230">
        <f>ROUND(I389*H389,2)</f>
        <v>0</v>
      </c>
      <c r="BL389" s="17" t="s">
        <v>151</v>
      </c>
      <c r="BM389" s="229" t="s">
        <v>524</v>
      </c>
    </row>
    <row r="390" s="2" customFormat="1">
      <c r="A390" s="38"/>
      <c r="B390" s="39"/>
      <c r="C390" s="40"/>
      <c r="D390" s="231" t="s">
        <v>153</v>
      </c>
      <c r="E390" s="40"/>
      <c r="F390" s="232" t="s">
        <v>525</v>
      </c>
      <c r="G390" s="40"/>
      <c r="H390" s="40"/>
      <c r="I390" s="233"/>
      <c r="J390" s="40"/>
      <c r="K390" s="40"/>
      <c r="L390" s="44"/>
      <c r="M390" s="234"/>
      <c r="N390" s="235"/>
      <c r="O390" s="91"/>
      <c r="P390" s="91"/>
      <c r="Q390" s="91"/>
      <c r="R390" s="91"/>
      <c r="S390" s="91"/>
      <c r="T390" s="92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153</v>
      </c>
      <c r="AU390" s="17" t="s">
        <v>86</v>
      </c>
    </row>
    <row r="391" s="2" customFormat="1" ht="24.15" customHeight="1">
      <c r="A391" s="38"/>
      <c r="B391" s="39"/>
      <c r="C391" s="218" t="s">
        <v>526</v>
      </c>
      <c r="D391" s="218" t="s">
        <v>146</v>
      </c>
      <c r="E391" s="219" t="s">
        <v>527</v>
      </c>
      <c r="F391" s="220" t="s">
        <v>528</v>
      </c>
      <c r="G391" s="221" t="s">
        <v>149</v>
      </c>
      <c r="H391" s="222">
        <v>316.00200000000001</v>
      </c>
      <c r="I391" s="223"/>
      <c r="J391" s="224">
        <f>ROUND(I391*H391,2)</f>
        <v>0</v>
      </c>
      <c r="K391" s="220" t="s">
        <v>150</v>
      </c>
      <c r="L391" s="44"/>
      <c r="M391" s="225" t="s">
        <v>1</v>
      </c>
      <c r="N391" s="226" t="s">
        <v>41</v>
      </c>
      <c r="O391" s="91"/>
      <c r="P391" s="227">
        <f>O391*H391</f>
        <v>0</v>
      </c>
      <c r="Q391" s="227">
        <v>0.01575</v>
      </c>
      <c r="R391" s="227">
        <f>Q391*H391</f>
        <v>4.9770314999999998</v>
      </c>
      <c r="S391" s="227">
        <v>0</v>
      </c>
      <c r="T391" s="228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29" t="s">
        <v>151</v>
      </c>
      <c r="AT391" s="229" t="s">
        <v>146</v>
      </c>
      <c r="AU391" s="229" t="s">
        <v>86</v>
      </c>
      <c r="AY391" s="17" t="s">
        <v>144</v>
      </c>
      <c r="BE391" s="230">
        <f>IF(N391="základní",J391,0)</f>
        <v>0</v>
      </c>
      <c r="BF391" s="230">
        <f>IF(N391="snížená",J391,0)</f>
        <v>0</v>
      </c>
      <c r="BG391" s="230">
        <f>IF(N391="zákl. přenesená",J391,0)</f>
        <v>0</v>
      </c>
      <c r="BH391" s="230">
        <f>IF(N391="sníž. přenesená",J391,0)</f>
        <v>0</v>
      </c>
      <c r="BI391" s="230">
        <f>IF(N391="nulová",J391,0)</f>
        <v>0</v>
      </c>
      <c r="BJ391" s="17" t="s">
        <v>84</v>
      </c>
      <c r="BK391" s="230">
        <f>ROUND(I391*H391,2)</f>
        <v>0</v>
      </c>
      <c r="BL391" s="17" t="s">
        <v>151</v>
      </c>
      <c r="BM391" s="229" t="s">
        <v>529</v>
      </c>
    </row>
    <row r="392" s="2" customFormat="1">
      <c r="A392" s="38"/>
      <c r="B392" s="39"/>
      <c r="C392" s="40"/>
      <c r="D392" s="231" t="s">
        <v>153</v>
      </c>
      <c r="E392" s="40"/>
      <c r="F392" s="232" t="s">
        <v>530</v>
      </c>
      <c r="G392" s="40"/>
      <c r="H392" s="40"/>
      <c r="I392" s="233"/>
      <c r="J392" s="40"/>
      <c r="K392" s="40"/>
      <c r="L392" s="44"/>
      <c r="M392" s="234"/>
      <c r="N392" s="235"/>
      <c r="O392" s="91"/>
      <c r="P392" s="91"/>
      <c r="Q392" s="91"/>
      <c r="R392" s="91"/>
      <c r="S392" s="91"/>
      <c r="T392" s="92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T392" s="17" t="s">
        <v>153</v>
      </c>
      <c r="AU392" s="17" t="s">
        <v>86</v>
      </c>
    </row>
    <row r="393" s="13" customFormat="1">
      <c r="A393" s="13"/>
      <c r="B393" s="236"/>
      <c r="C393" s="237"/>
      <c r="D393" s="238" t="s">
        <v>155</v>
      </c>
      <c r="E393" s="239" t="s">
        <v>1</v>
      </c>
      <c r="F393" s="240" t="s">
        <v>351</v>
      </c>
      <c r="G393" s="237"/>
      <c r="H393" s="239" t="s">
        <v>1</v>
      </c>
      <c r="I393" s="241"/>
      <c r="J393" s="237"/>
      <c r="K393" s="237"/>
      <c r="L393" s="242"/>
      <c r="M393" s="243"/>
      <c r="N393" s="244"/>
      <c r="O393" s="244"/>
      <c r="P393" s="244"/>
      <c r="Q393" s="244"/>
      <c r="R393" s="244"/>
      <c r="S393" s="244"/>
      <c r="T393" s="245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6" t="s">
        <v>155</v>
      </c>
      <c r="AU393" s="246" t="s">
        <v>86</v>
      </c>
      <c r="AV393" s="13" t="s">
        <v>84</v>
      </c>
      <c r="AW393" s="13" t="s">
        <v>33</v>
      </c>
      <c r="AX393" s="13" t="s">
        <v>76</v>
      </c>
      <c r="AY393" s="246" t="s">
        <v>144</v>
      </c>
    </row>
    <row r="394" s="13" customFormat="1">
      <c r="A394" s="13"/>
      <c r="B394" s="236"/>
      <c r="C394" s="237"/>
      <c r="D394" s="238" t="s">
        <v>155</v>
      </c>
      <c r="E394" s="239" t="s">
        <v>1</v>
      </c>
      <c r="F394" s="240" t="s">
        <v>531</v>
      </c>
      <c r="G394" s="237"/>
      <c r="H394" s="239" t="s">
        <v>1</v>
      </c>
      <c r="I394" s="241"/>
      <c r="J394" s="237"/>
      <c r="K394" s="237"/>
      <c r="L394" s="242"/>
      <c r="M394" s="243"/>
      <c r="N394" s="244"/>
      <c r="O394" s="244"/>
      <c r="P394" s="244"/>
      <c r="Q394" s="244"/>
      <c r="R394" s="244"/>
      <c r="S394" s="244"/>
      <c r="T394" s="245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6" t="s">
        <v>155</v>
      </c>
      <c r="AU394" s="246" t="s">
        <v>86</v>
      </c>
      <c r="AV394" s="13" t="s">
        <v>84</v>
      </c>
      <c r="AW394" s="13" t="s">
        <v>33</v>
      </c>
      <c r="AX394" s="13" t="s">
        <v>76</v>
      </c>
      <c r="AY394" s="246" t="s">
        <v>144</v>
      </c>
    </row>
    <row r="395" s="14" customFormat="1">
      <c r="A395" s="14"/>
      <c r="B395" s="247"/>
      <c r="C395" s="248"/>
      <c r="D395" s="238" t="s">
        <v>155</v>
      </c>
      <c r="E395" s="249" t="s">
        <v>1</v>
      </c>
      <c r="F395" s="250" t="s">
        <v>532</v>
      </c>
      <c r="G395" s="248"/>
      <c r="H395" s="251">
        <v>80.528000000000006</v>
      </c>
      <c r="I395" s="252"/>
      <c r="J395" s="248"/>
      <c r="K395" s="248"/>
      <c r="L395" s="253"/>
      <c r="M395" s="254"/>
      <c r="N395" s="255"/>
      <c r="O395" s="255"/>
      <c r="P395" s="255"/>
      <c r="Q395" s="255"/>
      <c r="R395" s="255"/>
      <c r="S395" s="255"/>
      <c r="T395" s="256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7" t="s">
        <v>155</v>
      </c>
      <c r="AU395" s="257" t="s">
        <v>86</v>
      </c>
      <c r="AV395" s="14" t="s">
        <v>86</v>
      </c>
      <c r="AW395" s="14" t="s">
        <v>33</v>
      </c>
      <c r="AX395" s="14" t="s">
        <v>76</v>
      </c>
      <c r="AY395" s="257" t="s">
        <v>144</v>
      </c>
    </row>
    <row r="396" s="13" customFormat="1">
      <c r="A396" s="13"/>
      <c r="B396" s="236"/>
      <c r="C396" s="237"/>
      <c r="D396" s="238" t="s">
        <v>155</v>
      </c>
      <c r="E396" s="239" t="s">
        <v>1</v>
      </c>
      <c r="F396" s="240" t="s">
        <v>533</v>
      </c>
      <c r="G396" s="237"/>
      <c r="H396" s="239" t="s">
        <v>1</v>
      </c>
      <c r="I396" s="241"/>
      <c r="J396" s="237"/>
      <c r="K396" s="237"/>
      <c r="L396" s="242"/>
      <c r="M396" s="243"/>
      <c r="N396" s="244"/>
      <c r="O396" s="244"/>
      <c r="P396" s="244"/>
      <c r="Q396" s="244"/>
      <c r="R396" s="244"/>
      <c r="S396" s="244"/>
      <c r="T396" s="245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6" t="s">
        <v>155</v>
      </c>
      <c r="AU396" s="246" t="s">
        <v>86</v>
      </c>
      <c r="AV396" s="13" t="s">
        <v>84</v>
      </c>
      <c r="AW396" s="13" t="s">
        <v>33</v>
      </c>
      <c r="AX396" s="13" t="s">
        <v>76</v>
      </c>
      <c r="AY396" s="246" t="s">
        <v>144</v>
      </c>
    </row>
    <row r="397" s="14" customFormat="1">
      <c r="A397" s="14"/>
      <c r="B397" s="247"/>
      <c r="C397" s="248"/>
      <c r="D397" s="238" t="s">
        <v>155</v>
      </c>
      <c r="E397" s="249" t="s">
        <v>1</v>
      </c>
      <c r="F397" s="250" t="s">
        <v>534</v>
      </c>
      <c r="G397" s="248"/>
      <c r="H397" s="251">
        <v>40.837000000000003</v>
      </c>
      <c r="I397" s="252"/>
      <c r="J397" s="248"/>
      <c r="K397" s="248"/>
      <c r="L397" s="253"/>
      <c r="M397" s="254"/>
      <c r="N397" s="255"/>
      <c r="O397" s="255"/>
      <c r="P397" s="255"/>
      <c r="Q397" s="255"/>
      <c r="R397" s="255"/>
      <c r="S397" s="255"/>
      <c r="T397" s="256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7" t="s">
        <v>155</v>
      </c>
      <c r="AU397" s="257" t="s">
        <v>86</v>
      </c>
      <c r="AV397" s="14" t="s">
        <v>86</v>
      </c>
      <c r="AW397" s="14" t="s">
        <v>33</v>
      </c>
      <c r="AX397" s="14" t="s">
        <v>76</v>
      </c>
      <c r="AY397" s="257" t="s">
        <v>144</v>
      </c>
    </row>
    <row r="398" s="13" customFormat="1">
      <c r="A398" s="13"/>
      <c r="B398" s="236"/>
      <c r="C398" s="237"/>
      <c r="D398" s="238" t="s">
        <v>155</v>
      </c>
      <c r="E398" s="239" t="s">
        <v>1</v>
      </c>
      <c r="F398" s="240" t="s">
        <v>535</v>
      </c>
      <c r="G398" s="237"/>
      <c r="H398" s="239" t="s">
        <v>1</v>
      </c>
      <c r="I398" s="241"/>
      <c r="J398" s="237"/>
      <c r="K398" s="237"/>
      <c r="L398" s="242"/>
      <c r="M398" s="243"/>
      <c r="N398" s="244"/>
      <c r="O398" s="244"/>
      <c r="P398" s="244"/>
      <c r="Q398" s="244"/>
      <c r="R398" s="244"/>
      <c r="S398" s="244"/>
      <c r="T398" s="245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6" t="s">
        <v>155</v>
      </c>
      <c r="AU398" s="246" t="s">
        <v>86</v>
      </c>
      <c r="AV398" s="13" t="s">
        <v>84</v>
      </c>
      <c r="AW398" s="13" t="s">
        <v>33</v>
      </c>
      <c r="AX398" s="13" t="s">
        <v>76</v>
      </c>
      <c r="AY398" s="246" t="s">
        <v>144</v>
      </c>
    </row>
    <row r="399" s="14" customFormat="1">
      <c r="A399" s="14"/>
      <c r="B399" s="247"/>
      <c r="C399" s="248"/>
      <c r="D399" s="238" t="s">
        <v>155</v>
      </c>
      <c r="E399" s="249" t="s">
        <v>1</v>
      </c>
      <c r="F399" s="250" t="s">
        <v>536</v>
      </c>
      <c r="G399" s="248"/>
      <c r="H399" s="251">
        <v>20.666</v>
      </c>
      <c r="I399" s="252"/>
      <c r="J399" s="248"/>
      <c r="K399" s="248"/>
      <c r="L399" s="253"/>
      <c r="M399" s="254"/>
      <c r="N399" s="255"/>
      <c r="O399" s="255"/>
      <c r="P399" s="255"/>
      <c r="Q399" s="255"/>
      <c r="R399" s="255"/>
      <c r="S399" s="255"/>
      <c r="T399" s="256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7" t="s">
        <v>155</v>
      </c>
      <c r="AU399" s="257" t="s">
        <v>86</v>
      </c>
      <c r="AV399" s="14" t="s">
        <v>86</v>
      </c>
      <c r="AW399" s="14" t="s">
        <v>33</v>
      </c>
      <c r="AX399" s="14" t="s">
        <v>76</v>
      </c>
      <c r="AY399" s="257" t="s">
        <v>144</v>
      </c>
    </row>
    <row r="400" s="13" customFormat="1">
      <c r="A400" s="13"/>
      <c r="B400" s="236"/>
      <c r="C400" s="237"/>
      <c r="D400" s="238" t="s">
        <v>155</v>
      </c>
      <c r="E400" s="239" t="s">
        <v>1</v>
      </c>
      <c r="F400" s="240" t="s">
        <v>537</v>
      </c>
      <c r="G400" s="237"/>
      <c r="H400" s="239" t="s">
        <v>1</v>
      </c>
      <c r="I400" s="241"/>
      <c r="J400" s="237"/>
      <c r="K400" s="237"/>
      <c r="L400" s="242"/>
      <c r="M400" s="243"/>
      <c r="N400" s="244"/>
      <c r="O400" s="244"/>
      <c r="P400" s="244"/>
      <c r="Q400" s="244"/>
      <c r="R400" s="244"/>
      <c r="S400" s="244"/>
      <c r="T400" s="245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6" t="s">
        <v>155</v>
      </c>
      <c r="AU400" s="246" t="s">
        <v>86</v>
      </c>
      <c r="AV400" s="13" t="s">
        <v>84</v>
      </c>
      <c r="AW400" s="13" t="s">
        <v>33</v>
      </c>
      <c r="AX400" s="13" t="s">
        <v>76</v>
      </c>
      <c r="AY400" s="246" t="s">
        <v>144</v>
      </c>
    </row>
    <row r="401" s="14" customFormat="1">
      <c r="A401" s="14"/>
      <c r="B401" s="247"/>
      <c r="C401" s="248"/>
      <c r="D401" s="238" t="s">
        <v>155</v>
      </c>
      <c r="E401" s="249" t="s">
        <v>1</v>
      </c>
      <c r="F401" s="250" t="s">
        <v>538</v>
      </c>
      <c r="G401" s="248"/>
      <c r="H401" s="251">
        <v>11.35</v>
      </c>
      <c r="I401" s="252"/>
      <c r="J401" s="248"/>
      <c r="K401" s="248"/>
      <c r="L401" s="253"/>
      <c r="M401" s="254"/>
      <c r="N401" s="255"/>
      <c r="O401" s="255"/>
      <c r="P401" s="255"/>
      <c r="Q401" s="255"/>
      <c r="R401" s="255"/>
      <c r="S401" s="255"/>
      <c r="T401" s="256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7" t="s">
        <v>155</v>
      </c>
      <c r="AU401" s="257" t="s">
        <v>86</v>
      </c>
      <c r="AV401" s="14" t="s">
        <v>86</v>
      </c>
      <c r="AW401" s="14" t="s">
        <v>33</v>
      </c>
      <c r="AX401" s="14" t="s">
        <v>76</v>
      </c>
      <c r="AY401" s="257" t="s">
        <v>144</v>
      </c>
    </row>
    <row r="402" s="13" customFormat="1">
      <c r="A402" s="13"/>
      <c r="B402" s="236"/>
      <c r="C402" s="237"/>
      <c r="D402" s="238" t="s">
        <v>155</v>
      </c>
      <c r="E402" s="239" t="s">
        <v>1</v>
      </c>
      <c r="F402" s="240" t="s">
        <v>539</v>
      </c>
      <c r="G402" s="237"/>
      <c r="H402" s="239" t="s">
        <v>1</v>
      </c>
      <c r="I402" s="241"/>
      <c r="J402" s="237"/>
      <c r="K402" s="237"/>
      <c r="L402" s="242"/>
      <c r="M402" s="243"/>
      <c r="N402" s="244"/>
      <c r="O402" s="244"/>
      <c r="P402" s="244"/>
      <c r="Q402" s="244"/>
      <c r="R402" s="244"/>
      <c r="S402" s="244"/>
      <c r="T402" s="245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6" t="s">
        <v>155</v>
      </c>
      <c r="AU402" s="246" t="s">
        <v>86</v>
      </c>
      <c r="AV402" s="13" t="s">
        <v>84</v>
      </c>
      <c r="AW402" s="13" t="s">
        <v>33</v>
      </c>
      <c r="AX402" s="13" t="s">
        <v>76</v>
      </c>
      <c r="AY402" s="246" t="s">
        <v>144</v>
      </c>
    </row>
    <row r="403" s="14" customFormat="1">
      <c r="A403" s="14"/>
      <c r="B403" s="247"/>
      <c r="C403" s="248"/>
      <c r="D403" s="238" t="s">
        <v>155</v>
      </c>
      <c r="E403" s="249" t="s">
        <v>1</v>
      </c>
      <c r="F403" s="250" t="s">
        <v>540</v>
      </c>
      <c r="G403" s="248"/>
      <c r="H403" s="251">
        <v>12.460000000000001</v>
      </c>
      <c r="I403" s="252"/>
      <c r="J403" s="248"/>
      <c r="K403" s="248"/>
      <c r="L403" s="253"/>
      <c r="M403" s="254"/>
      <c r="N403" s="255"/>
      <c r="O403" s="255"/>
      <c r="P403" s="255"/>
      <c r="Q403" s="255"/>
      <c r="R403" s="255"/>
      <c r="S403" s="255"/>
      <c r="T403" s="256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7" t="s">
        <v>155</v>
      </c>
      <c r="AU403" s="257" t="s">
        <v>86</v>
      </c>
      <c r="AV403" s="14" t="s">
        <v>86</v>
      </c>
      <c r="AW403" s="14" t="s">
        <v>33</v>
      </c>
      <c r="AX403" s="14" t="s">
        <v>76</v>
      </c>
      <c r="AY403" s="257" t="s">
        <v>144</v>
      </c>
    </row>
    <row r="404" s="14" customFormat="1">
      <c r="A404" s="14"/>
      <c r="B404" s="247"/>
      <c r="C404" s="248"/>
      <c r="D404" s="238" t="s">
        <v>155</v>
      </c>
      <c r="E404" s="249" t="s">
        <v>1</v>
      </c>
      <c r="F404" s="250" t="s">
        <v>541</v>
      </c>
      <c r="G404" s="248"/>
      <c r="H404" s="251">
        <v>11.066000000000001</v>
      </c>
      <c r="I404" s="252"/>
      <c r="J404" s="248"/>
      <c r="K404" s="248"/>
      <c r="L404" s="253"/>
      <c r="M404" s="254"/>
      <c r="N404" s="255"/>
      <c r="O404" s="255"/>
      <c r="P404" s="255"/>
      <c r="Q404" s="255"/>
      <c r="R404" s="255"/>
      <c r="S404" s="255"/>
      <c r="T404" s="256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7" t="s">
        <v>155</v>
      </c>
      <c r="AU404" s="257" t="s">
        <v>86</v>
      </c>
      <c r="AV404" s="14" t="s">
        <v>86</v>
      </c>
      <c r="AW404" s="14" t="s">
        <v>33</v>
      </c>
      <c r="AX404" s="14" t="s">
        <v>76</v>
      </c>
      <c r="AY404" s="257" t="s">
        <v>144</v>
      </c>
    </row>
    <row r="405" s="13" customFormat="1">
      <c r="A405" s="13"/>
      <c r="B405" s="236"/>
      <c r="C405" s="237"/>
      <c r="D405" s="238" t="s">
        <v>155</v>
      </c>
      <c r="E405" s="239" t="s">
        <v>1</v>
      </c>
      <c r="F405" s="240" t="s">
        <v>542</v>
      </c>
      <c r="G405" s="237"/>
      <c r="H405" s="239" t="s">
        <v>1</v>
      </c>
      <c r="I405" s="241"/>
      <c r="J405" s="237"/>
      <c r="K405" s="237"/>
      <c r="L405" s="242"/>
      <c r="M405" s="243"/>
      <c r="N405" s="244"/>
      <c r="O405" s="244"/>
      <c r="P405" s="244"/>
      <c r="Q405" s="244"/>
      <c r="R405" s="244"/>
      <c r="S405" s="244"/>
      <c r="T405" s="245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6" t="s">
        <v>155</v>
      </c>
      <c r="AU405" s="246" t="s">
        <v>86</v>
      </c>
      <c r="AV405" s="13" t="s">
        <v>84</v>
      </c>
      <c r="AW405" s="13" t="s">
        <v>33</v>
      </c>
      <c r="AX405" s="13" t="s">
        <v>76</v>
      </c>
      <c r="AY405" s="246" t="s">
        <v>144</v>
      </c>
    </row>
    <row r="406" s="14" customFormat="1">
      <c r="A406" s="14"/>
      <c r="B406" s="247"/>
      <c r="C406" s="248"/>
      <c r="D406" s="238" t="s">
        <v>155</v>
      </c>
      <c r="E406" s="249" t="s">
        <v>1</v>
      </c>
      <c r="F406" s="250" t="s">
        <v>543</v>
      </c>
      <c r="G406" s="248"/>
      <c r="H406" s="251">
        <v>29.713999999999999</v>
      </c>
      <c r="I406" s="252"/>
      <c r="J406" s="248"/>
      <c r="K406" s="248"/>
      <c r="L406" s="253"/>
      <c r="M406" s="254"/>
      <c r="N406" s="255"/>
      <c r="O406" s="255"/>
      <c r="P406" s="255"/>
      <c r="Q406" s="255"/>
      <c r="R406" s="255"/>
      <c r="S406" s="255"/>
      <c r="T406" s="256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7" t="s">
        <v>155</v>
      </c>
      <c r="AU406" s="257" t="s">
        <v>86</v>
      </c>
      <c r="AV406" s="14" t="s">
        <v>86</v>
      </c>
      <c r="AW406" s="14" t="s">
        <v>33</v>
      </c>
      <c r="AX406" s="14" t="s">
        <v>76</v>
      </c>
      <c r="AY406" s="257" t="s">
        <v>144</v>
      </c>
    </row>
    <row r="407" s="13" customFormat="1">
      <c r="A407" s="13"/>
      <c r="B407" s="236"/>
      <c r="C407" s="237"/>
      <c r="D407" s="238" t="s">
        <v>155</v>
      </c>
      <c r="E407" s="239" t="s">
        <v>1</v>
      </c>
      <c r="F407" s="240" t="s">
        <v>544</v>
      </c>
      <c r="G407" s="237"/>
      <c r="H407" s="239" t="s">
        <v>1</v>
      </c>
      <c r="I407" s="241"/>
      <c r="J407" s="237"/>
      <c r="K407" s="237"/>
      <c r="L407" s="242"/>
      <c r="M407" s="243"/>
      <c r="N407" s="244"/>
      <c r="O407" s="244"/>
      <c r="P407" s="244"/>
      <c r="Q407" s="244"/>
      <c r="R407" s="244"/>
      <c r="S407" s="244"/>
      <c r="T407" s="245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6" t="s">
        <v>155</v>
      </c>
      <c r="AU407" s="246" t="s">
        <v>86</v>
      </c>
      <c r="AV407" s="13" t="s">
        <v>84</v>
      </c>
      <c r="AW407" s="13" t="s">
        <v>33</v>
      </c>
      <c r="AX407" s="13" t="s">
        <v>76</v>
      </c>
      <c r="AY407" s="246" t="s">
        <v>144</v>
      </c>
    </row>
    <row r="408" s="13" customFormat="1">
      <c r="A408" s="13"/>
      <c r="B408" s="236"/>
      <c r="C408" s="237"/>
      <c r="D408" s="238" t="s">
        <v>155</v>
      </c>
      <c r="E408" s="239" t="s">
        <v>1</v>
      </c>
      <c r="F408" s="240" t="s">
        <v>545</v>
      </c>
      <c r="G408" s="237"/>
      <c r="H408" s="239" t="s">
        <v>1</v>
      </c>
      <c r="I408" s="241"/>
      <c r="J408" s="237"/>
      <c r="K408" s="237"/>
      <c r="L408" s="242"/>
      <c r="M408" s="243"/>
      <c r="N408" s="244"/>
      <c r="O408" s="244"/>
      <c r="P408" s="244"/>
      <c r="Q408" s="244"/>
      <c r="R408" s="244"/>
      <c r="S408" s="244"/>
      <c r="T408" s="245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6" t="s">
        <v>155</v>
      </c>
      <c r="AU408" s="246" t="s">
        <v>86</v>
      </c>
      <c r="AV408" s="13" t="s">
        <v>84</v>
      </c>
      <c r="AW408" s="13" t="s">
        <v>33</v>
      </c>
      <c r="AX408" s="13" t="s">
        <v>76</v>
      </c>
      <c r="AY408" s="246" t="s">
        <v>144</v>
      </c>
    </row>
    <row r="409" s="14" customFormat="1">
      <c r="A409" s="14"/>
      <c r="B409" s="247"/>
      <c r="C409" s="248"/>
      <c r="D409" s="238" t="s">
        <v>155</v>
      </c>
      <c r="E409" s="249" t="s">
        <v>1</v>
      </c>
      <c r="F409" s="250" t="s">
        <v>546</v>
      </c>
      <c r="G409" s="248"/>
      <c r="H409" s="251">
        <v>45.628999999999998</v>
      </c>
      <c r="I409" s="252"/>
      <c r="J409" s="248"/>
      <c r="K409" s="248"/>
      <c r="L409" s="253"/>
      <c r="M409" s="254"/>
      <c r="N409" s="255"/>
      <c r="O409" s="255"/>
      <c r="P409" s="255"/>
      <c r="Q409" s="255"/>
      <c r="R409" s="255"/>
      <c r="S409" s="255"/>
      <c r="T409" s="256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7" t="s">
        <v>155</v>
      </c>
      <c r="AU409" s="257" t="s">
        <v>86</v>
      </c>
      <c r="AV409" s="14" t="s">
        <v>86</v>
      </c>
      <c r="AW409" s="14" t="s">
        <v>33</v>
      </c>
      <c r="AX409" s="14" t="s">
        <v>76</v>
      </c>
      <c r="AY409" s="257" t="s">
        <v>144</v>
      </c>
    </row>
    <row r="410" s="13" customFormat="1">
      <c r="A410" s="13"/>
      <c r="B410" s="236"/>
      <c r="C410" s="237"/>
      <c r="D410" s="238" t="s">
        <v>155</v>
      </c>
      <c r="E410" s="239" t="s">
        <v>1</v>
      </c>
      <c r="F410" s="240" t="s">
        <v>547</v>
      </c>
      <c r="G410" s="237"/>
      <c r="H410" s="239" t="s">
        <v>1</v>
      </c>
      <c r="I410" s="241"/>
      <c r="J410" s="237"/>
      <c r="K410" s="237"/>
      <c r="L410" s="242"/>
      <c r="M410" s="243"/>
      <c r="N410" s="244"/>
      <c r="O410" s="244"/>
      <c r="P410" s="244"/>
      <c r="Q410" s="244"/>
      <c r="R410" s="244"/>
      <c r="S410" s="244"/>
      <c r="T410" s="245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6" t="s">
        <v>155</v>
      </c>
      <c r="AU410" s="246" t="s">
        <v>86</v>
      </c>
      <c r="AV410" s="13" t="s">
        <v>84</v>
      </c>
      <c r="AW410" s="13" t="s">
        <v>33</v>
      </c>
      <c r="AX410" s="13" t="s">
        <v>76</v>
      </c>
      <c r="AY410" s="246" t="s">
        <v>144</v>
      </c>
    </row>
    <row r="411" s="14" customFormat="1">
      <c r="A411" s="14"/>
      <c r="B411" s="247"/>
      <c r="C411" s="248"/>
      <c r="D411" s="238" t="s">
        <v>155</v>
      </c>
      <c r="E411" s="249" t="s">
        <v>1</v>
      </c>
      <c r="F411" s="250" t="s">
        <v>548</v>
      </c>
      <c r="G411" s="248"/>
      <c r="H411" s="251">
        <v>63.752000000000002</v>
      </c>
      <c r="I411" s="252"/>
      <c r="J411" s="248"/>
      <c r="K411" s="248"/>
      <c r="L411" s="253"/>
      <c r="M411" s="254"/>
      <c r="N411" s="255"/>
      <c r="O411" s="255"/>
      <c r="P411" s="255"/>
      <c r="Q411" s="255"/>
      <c r="R411" s="255"/>
      <c r="S411" s="255"/>
      <c r="T411" s="256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7" t="s">
        <v>155</v>
      </c>
      <c r="AU411" s="257" t="s">
        <v>86</v>
      </c>
      <c r="AV411" s="14" t="s">
        <v>86</v>
      </c>
      <c r="AW411" s="14" t="s">
        <v>33</v>
      </c>
      <c r="AX411" s="14" t="s">
        <v>76</v>
      </c>
      <c r="AY411" s="257" t="s">
        <v>144</v>
      </c>
    </row>
    <row r="412" s="15" customFormat="1">
      <c r="A412" s="15"/>
      <c r="B412" s="258"/>
      <c r="C412" s="259"/>
      <c r="D412" s="238" t="s">
        <v>155</v>
      </c>
      <c r="E412" s="260" t="s">
        <v>1</v>
      </c>
      <c r="F412" s="261" t="s">
        <v>160</v>
      </c>
      <c r="G412" s="259"/>
      <c r="H412" s="262">
        <v>316.00200000000001</v>
      </c>
      <c r="I412" s="263"/>
      <c r="J412" s="259"/>
      <c r="K412" s="259"/>
      <c r="L412" s="264"/>
      <c r="M412" s="265"/>
      <c r="N412" s="266"/>
      <c r="O412" s="266"/>
      <c r="P412" s="266"/>
      <c r="Q412" s="266"/>
      <c r="R412" s="266"/>
      <c r="S412" s="266"/>
      <c r="T412" s="267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68" t="s">
        <v>155</v>
      </c>
      <c r="AU412" s="268" t="s">
        <v>86</v>
      </c>
      <c r="AV412" s="15" t="s">
        <v>151</v>
      </c>
      <c r="AW412" s="15" t="s">
        <v>33</v>
      </c>
      <c r="AX412" s="15" t="s">
        <v>84</v>
      </c>
      <c r="AY412" s="268" t="s">
        <v>144</v>
      </c>
    </row>
    <row r="413" s="2" customFormat="1" ht="24.15" customHeight="1">
      <c r="A413" s="38"/>
      <c r="B413" s="39"/>
      <c r="C413" s="218" t="s">
        <v>549</v>
      </c>
      <c r="D413" s="218" t="s">
        <v>146</v>
      </c>
      <c r="E413" s="219" t="s">
        <v>550</v>
      </c>
      <c r="F413" s="220" t="s">
        <v>551</v>
      </c>
      <c r="G413" s="221" t="s">
        <v>149</v>
      </c>
      <c r="H413" s="222">
        <v>248.77500000000001</v>
      </c>
      <c r="I413" s="223"/>
      <c r="J413" s="224">
        <f>ROUND(I413*H413,2)</f>
        <v>0</v>
      </c>
      <c r="K413" s="220" t="s">
        <v>150</v>
      </c>
      <c r="L413" s="44"/>
      <c r="M413" s="225" t="s">
        <v>1</v>
      </c>
      <c r="N413" s="226" t="s">
        <v>41</v>
      </c>
      <c r="O413" s="91"/>
      <c r="P413" s="227">
        <f>O413*H413</f>
        <v>0</v>
      </c>
      <c r="Q413" s="227">
        <v>0.0030000000000000001</v>
      </c>
      <c r="R413" s="227">
        <f>Q413*H413</f>
        <v>0.74632500000000002</v>
      </c>
      <c r="S413" s="227">
        <v>0</v>
      </c>
      <c r="T413" s="228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29" t="s">
        <v>151</v>
      </c>
      <c r="AT413" s="229" t="s">
        <v>146</v>
      </c>
      <c r="AU413" s="229" t="s">
        <v>86</v>
      </c>
      <c r="AY413" s="17" t="s">
        <v>144</v>
      </c>
      <c r="BE413" s="230">
        <f>IF(N413="základní",J413,0)</f>
        <v>0</v>
      </c>
      <c r="BF413" s="230">
        <f>IF(N413="snížená",J413,0)</f>
        <v>0</v>
      </c>
      <c r="BG413" s="230">
        <f>IF(N413="zákl. přenesená",J413,0)</f>
        <v>0</v>
      </c>
      <c r="BH413" s="230">
        <f>IF(N413="sníž. přenesená",J413,0)</f>
        <v>0</v>
      </c>
      <c r="BI413" s="230">
        <f>IF(N413="nulová",J413,0)</f>
        <v>0</v>
      </c>
      <c r="BJ413" s="17" t="s">
        <v>84</v>
      </c>
      <c r="BK413" s="230">
        <f>ROUND(I413*H413,2)</f>
        <v>0</v>
      </c>
      <c r="BL413" s="17" t="s">
        <v>151</v>
      </c>
      <c r="BM413" s="229" t="s">
        <v>552</v>
      </c>
    </row>
    <row r="414" s="2" customFormat="1">
      <c r="A414" s="38"/>
      <c r="B414" s="39"/>
      <c r="C414" s="40"/>
      <c r="D414" s="231" t="s">
        <v>153</v>
      </c>
      <c r="E414" s="40"/>
      <c r="F414" s="232" t="s">
        <v>553</v>
      </c>
      <c r="G414" s="40"/>
      <c r="H414" s="40"/>
      <c r="I414" s="233"/>
      <c r="J414" s="40"/>
      <c r="K414" s="40"/>
      <c r="L414" s="44"/>
      <c r="M414" s="234"/>
      <c r="N414" s="235"/>
      <c r="O414" s="91"/>
      <c r="P414" s="91"/>
      <c r="Q414" s="91"/>
      <c r="R414" s="91"/>
      <c r="S414" s="91"/>
      <c r="T414" s="92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7" t="s">
        <v>153</v>
      </c>
      <c r="AU414" s="17" t="s">
        <v>86</v>
      </c>
    </row>
    <row r="415" s="13" customFormat="1">
      <c r="A415" s="13"/>
      <c r="B415" s="236"/>
      <c r="C415" s="237"/>
      <c r="D415" s="238" t="s">
        <v>155</v>
      </c>
      <c r="E415" s="239" t="s">
        <v>1</v>
      </c>
      <c r="F415" s="240" t="s">
        <v>554</v>
      </c>
      <c r="G415" s="237"/>
      <c r="H415" s="239" t="s">
        <v>1</v>
      </c>
      <c r="I415" s="241"/>
      <c r="J415" s="237"/>
      <c r="K415" s="237"/>
      <c r="L415" s="242"/>
      <c r="M415" s="243"/>
      <c r="N415" s="244"/>
      <c r="O415" s="244"/>
      <c r="P415" s="244"/>
      <c r="Q415" s="244"/>
      <c r="R415" s="244"/>
      <c r="S415" s="244"/>
      <c r="T415" s="245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6" t="s">
        <v>155</v>
      </c>
      <c r="AU415" s="246" t="s">
        <v>86</v>
      </c>
      <c r="AV415" s="13" t="s">
        <v>84</v>
      </c>
      <c r="AW415" s="13" t="s">
        <v>33</v>
      </c>
      <c r="AX415" s="13" t="s">
        <v>76</v>
      </c>
      <c r="AY415" s="246" t="s">
        <v>144</v>
      </c>
    </row>
    <row r="416" s="14" customFormat="1">
      <c r="A416" s="14"/>
      <c r="B416" s="247"/>
      <c r="C416" s="248"/>
      <c r="D416" s="238" t="s">
        <v>155</v>
      </c>
      <c r="E416" s="249" t="s">
        <v>1</v>
      </c>
      <c r="F416" s="250" t="s">
        <v>555</v>
      </c>
      <c r="G416" s="248"/>
      <c r="H416" s="251">
        <v>248.77500000000001</v>
      </c>
      <c r="I416" s="252"/>
      <c r="J416" s="248"/>
      <c r="K416" s="248"/>
      <c r="L416" s="253"/>
      <c r="M416" s="254"/>
      <c r="N416" s="255"/>
      <c r="O416" s="255"/>
      <c r="P416" s="255"/>
      <c r="Q416" s="255"/>
      <c r="R416" s="255"/>
      <c r="S416" s="255"/>
      <c r="T416" s="256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7" t="s">
        <v>155</v>
      </c>
      <c r="AU416" s="257" t="s">
        <v>86</v>
      </c>
      <c r="AV416" s="14" t="s">
        <v>86</v>
      </c>
      <c r="AW416" s="14" t="s">
        <v>33</v>
      </c>
      <c r="AX416" s="14" t="s">
        <v>84</v>
      </c>
      <c r="AY416" s="257" t="s">
        <v>144</v>
      </c>
    </row>
    <row r="417" s="2" customFormat="1" ht="24.15" customHeight="1">
      <c r="A417" s="38"/>
      <c r="B417" s="39"/>
      <c r="C417" s="218" t="s">
        <v>556</v>
      </c>
      <c r="D417" s="218" t="s">
        <v>146</v>
      </c>
      <c r="E417" s="219" t="s">
        <v>557</v>
      </c>
      <c r="F417" s="220" t="s">
        <v>558</v>
      </c>
      <c r="G417" s="221" t="s">
        <v>149</v>
      </c>
      <c r="H417" s="222">
        <v>12.502000000000001</v>
      </c>
      <c r="I417" s="223"/>
      <c r="J417" s="224">
        <f>ROUND(I417*H417,2)</f>
        <v>0</v>
      </c>
      <c r="K417" s="220" t="s">
        <v>150</v>
      </c>
      <c r="L417" s="44"/>
      <c r="M417" s="225" t="s">
        <v>1</v>
      </c>
      <c r="N417" s="226" t="s">
        <v>41</v>
      </c>
      <c r="O417" s="91"/>
      <c r="P417" s="227">
        <f>O417*H417</f>
        <v>0</v>
      </c>
      <c r="Q417" s="227">
        <v>0</v>
      </c>
      <c r="R417" s="227">
        <f>Q417*H417</f>
        <v>0</v>
      </c>
      <c r="S417" s="227">
        <v>0</v>
      </c>
      <c r="T417" s="228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29" t="s">
        <v>151</v>
      </c>
      <c r="AT417" s="229" t="s">
        <v>146</v>
      </c>
      <c r="AU417" s="229" t="s">
        <v>86</v>
      </c>
      <c r="AY417" s="17" t="s">
        <v>144</v>
      </c>
      <c r="BE417" s="230">
        <f>IF(N417="základní",J417,0)</f>
        <v>0</v>
      </c>
      <c r="BF417" s="230">
        <f>IF(N417="snížená",J417,0)</f>
        <v>0</v>
      </c>
      <c r="BG417" s="230">
        <f>IF(N417="zákl. přenesená",J417,0)</f>
        <v>0</v>
      </c>
      <c r="BH417" s="230">
        <f>IF(N417="sníž. přenesená",J417,0)</f>
        <v>0</v>
      </c>
      <c r="BI417" s="230">
        <f>IF(N417="nulová",J417,0)</f>
        <v>0</v>
      </c>
      <c r="BJ417" s="17" t="s">
        <v>84</v>
      </c>
      <c r="BK417" s="230">
        <f>ROUND(I417*H417,2)</f>
        <v>0</v>
      </c>
      <c r="BL417" s="17" t="s">
        <v>151</v>
      </c>
      <c r="BM417" s="229" t="s">
        <v>559</v>
      </c>
    </row>
    <row r="418" s="2" customFormat="1">
      <c r="A418" s="38"/>
      <c r="B418" s="39"/>
      <c r="C418" s="40"/>
      <c r="D418" s="231" t="s">
        <v>153</v>
      </c>
      <c r="E418" s="40"/>
      <c r="F418" s="232" t="s">
        <v>560</v>
      </c>
      <c r="G418" s="40"/>
      <c r="H418" s="40"/>
      <c r="I418" s="233"/>
      <c r="J418" s="40"/>
      <c r="K418" s="40"/>
      <c r="L418" s="44"/>
      <c r="M418" s="234"/>
      <c r="N418" s="235"/>
      <c r="O418" s="91"/>
      <c r="P418" s="91"/>
      <c r="Q418" s="91"/>
      <c r="R418" s="91"/>
      <c r="S418" s="91"/>
      <c r="T418" s="92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T418" s="17" t="s">
        <v>153</v>
      </c>
      <c r="AU418" s="17" t="s">
        <v>86</v>
      </c>
    </row>
    <row r="419" s="14" customFormat="1">
      <c r="A419" s="14"/>
      <c r="B419" s="247"/>
      <c r="C419" s="248"/>
      <c r="D419" s="238" t="s">
        <v>155</v>
      </c>
      <c r="E419" s="249" t="s">
        <v>1</v>
      </c>
      <c r="F419" s="250" t="s">
        <v>561</v>
      </c>
      <c r="G419" s="248"/>
      <c r="H419" s="251">
        <v>6.5999999999999996</v>
      </c>
      <c r="I419" s="252"/>
      <c r="J419" s="248"/>
      <c r="K419" s="248"/>
      <c r="L419" s="253"/>
      <c r="M419" s="254"/>
      <c r="N419" s="255"/>
      <c r="O419" s="255"/>
      <c r="P419" s="255"/>
      <c r="Q419" s="255"/>
      <c r="R419" s="255"/>
      <c r="S419" s="255"/>
      <c r="T419" s="256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7" t="s">
        <v>155</v>
      </c>
      <c r="AU419" s="257" t="s">
        <v>86</v>
      </c>
      <c r="AV419" s="14" t="s">
        <v>86</v>
      </c>
      <c r="AW419" s="14" t="s">
        <v>33</v>
      </c>
      <c r="AX419" s="14" t="s">
        <v>76</v>
      </c>
      <c r="AY419" s="257" t="s">
        <v>144</v>
      </c>
    </row>
    <row r="420" s="14" customFormat="1">
      <c r="A420" s="14"/>
      <c r="B420" s="247"/>
      <c r="C420" s="248"/>
      <c r="D420" s="238" t="s">
        <v>155</v>
      </c>
      <c r="E420" s="249" t="s">
        <v>1</v>
      </c>
      <c r="F420" s="250" t="s">
        <v>562</v>
      </c>
      <c r="G420" s="248"/>
      <c r="H420" s="251">
        <v>1.125</v>
      </c>
      <c r="I420" s="252"/>
      <c r="J420" s="248"/>
      <c r="K420" s="248"/>
      <c r="L420" s="253"/>
      <c r="M420" s="254"/>
      <c r="N420" s="255"/>
      <c r="O420" s="255"/>
      <c r="P420" s="255"/>
      <c r="Q420" s="255"/>
      <c r="R420" s="255"/>
      <c r="S420" s="255"/>
      <c r="T420" s="256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7" t="s">
        <v>155</v>
      </c>
      <c r="AU420" s="257" t="s">
        <v>86</v>
      </c>
      <c r="AV420" s="14" t="s">
        <v>86</v>
      </c>
      <c r="AW420" s="14" t="s">
        <v>33</v>
      </c>
      <c r="AX420" s="14" t="s">
        <v>76</v>
      </c>
      <c r="AY420" s="257" t="s">
        <v>144</v>
      </c>
    </row>
    <row r="421" s="14" customFormat="1">
      <c r="A421" s="14"/>
      <c r="B421" s="247"/>
      <c r="C421" s="248"/>
      <c r="D421" s="238" t="s">
        <v>155</v>
      </c>
      <c r="E421" s="249" t="s">
        <v>1</v>
      </c>
      <c r="F421" s="250" t="s">
        <v>563</v>
      </c>
      <c r="G421" s="248"/>
      <c r="H421" s="251">
        <v>1.6499999999999999</v>
      </c>
      <c r="I421" s="252"/>
      <c r="J421" s="248"/>
      <c r="K421" s="248"/>
      <c r="L421" s="253"/>
      <c r="M421" s="254"/>
      <c r="N421" s="255"/>
      <c r="O421" s="255"/>
      <c r="P421" s="255"/>
      <c r="Q421" s="255"/>
      <c r="R421" s="255"/>
      <c r="S421" s="255"/>
      <c r="T421" s="256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7" t="s">
        <v>155</v>
      </c>
      <c r="AU421" s="257" t="s">
        <v>86</v>
      </c>
      <c r="AV421" s="14" t="s">
        <v>86</v>
      </c>
      <c r="AW421" s="14" t="s">
        <v>33</v>
      </c>
      <c r="AX421" s="14" t="s">
        <v>76</v>
      </c>
      <c r="AY421" s="257" t="s">
        <v>144</v>
      </c>
    </row>
    <row r="422" s="14" customFormat="1">
      <c r="A422" s="14"/>
      <c r="B422" s="247"/>
      <c r="C422" s="248"/>
      <c r="D422" s="238" t="s">
        <v>155</v>
      </c>
      <c r="E422" s="249" t="s">
        <v>1</v>
      </c>
      <c r="F422" s="250" t="s">
        <v>564</v>
      </c>
      <c r="G422" s="248"/>
      <c r="H422" s="251">
        <v>1.125</v>
      </c>
      <c r="I422" s="252"/>
      <c r="J422" s="248"/>
      <c r="K422" s="248"/>
      <c r="L422" s="253"/>
      <c r="M422" s="254"/>
      <c r="N422" s="255"/>
      <c r="O422" s="255"/>
      <c r="P422" s="255"/>
      <c r="Q422" s="255"/>
      <c r="R422" s="255"/>
      <c r="S422" s="255"/>
      <c r="T422" s="256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7" t="s">
        <v>155</v>
      </c>
      <c r="AU422" s="257" t="s">
        <v>86</v>
      </c>
      <c r="AV422" s="14" t="s">
        <v>86</v>
      </c>
      <c r="AW422" s="14" t="s">
        <v>33</v>
      </c>
      <c r="AX422" s="14" t="s">
        <v>76</v>
      </c>
      <c r="AY422" s="257" t="s">
        <v>144</v>
      </c>
    </row>
    <row r="423" s="14" customFormat="1">
      <c r="A423" s="14"/>
      <c r="B423" s="247"/>
      <c r="C423" s="248"/>
      <c r="D423" s="238" t="s">
        <v>155</v>
      </c>
      <c r="E423" s="249" t="s">
        <v>1</v>
      </c>
      <c r="F423" s="250" t="s">
        <v>562</v>
      </c>
      <c r="G423" s="248"/>
      <c r="H423" s="251">
        <v>1.125</v>
      </c>
      <c r="I423" s="252"/>
      <c r="J423" s="248"/>
      <c r="K423" s="248"/>
      <c r="L423" s="253"/>
      <c r="M423" s="254"/>
      <c r="N423" s="255"/>
      <c r="O423" s="255"/>
      <c r="P423" s="255"/>
      <c r="Q423" s="255"/>
      <c r="R423" s="255"/>
      <c r="S423" s="255"/>
      <c r="T423" s="256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7" t="s">
        <v>155</v>
      </c>
      <c r="AU423" s="257" t="s">
        <v>86</v>
      </c>
      <c r="AV423" s="14" t="s">
        <v>86</v>
      </c>
      <c r="AW423" s="14" t="s">
        <v>33</v>
      </c>
      <c r="AX423" s="14" t="s">
        <v>76</v>
      </c>
      <c r="AY423" s="257" t="s">
        <v>144</v>
      </c>
    </row>
    <row r="424" s="14" customFormat="1">
      <c r="A424" s="14"/>
      <c r="B424" s="247"/>
      <c r="C424" s="248"/>
      <c r="D424" s="238" t="s">
        <v>155</v>
      </c>
      <c r="E424" s="249" t="s">
        <v>1</v>
      </c>
      <c r="F424" s="250" t="s">
        <v>565</v>
      </c>
      <c r="G424" s="248"/>
      <c r="H424" s="251">
        <v>0.877</v>
      </c>
      <c r="I424" s="252"/>
      <c r="J424" s="248"/>
      <c r="K424" s="248"/>
      <c r="L424" s="253"/>
      <c r="M424" s="254"/>
      <c r="N424" s="255"/>
      <c r="O424" s="255"/>
      <c r="P424" s="255"/>
      <c r="Q424" s="255"/>
      <c r="R424" s="255"/>
      <c r="S424" s="255"/>
      <c r="T424" s="256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7" t="s">
        <v>155</v>
      </c>
      <c r="AU424" s="257" t="s">
        <v>86</v>
      </c>
      <c r="AV424" s="14" t="s">
        <v>86</v>
      </c>
      <c r="AW424" s="14" t="s">
        <v>33</v>
      </c>
      <c r="AX424" s="14" t="s">
        <v>76</v>
      </c>
      <c r="AY424" s="257" t="s">
        <v>144</v>
      </c>
    </row>
    <row r="425" s="15" customFormat="1">
      <c r="A425" s="15"/>
      <c r="B425" s="258"/>
      <c r="C425" s="259"/>
      <c r="D425" s="238" t="s">
        <v>155</v>
      </c>
      <c r="E425" s="260" t="s">
        <v>1</v>
      </c>
      <c r="F425" s="261" t="s">
        <v>160</v>
      </c>
      <c r="G425" s="259"/>
      <c r="H425" s="262">
        <v>12.502000000000001</v>
      </c>
      <c r="I425" s="263"/>
      <c r="J425" s="259"/>
      <c r="K425" s="259"/>
      <c r="L425" s="264"/>
      <c r="M425" s="265"/>
      <c r="N425" s="266"/>
      <c r="O425" s="266"/>
      <c r="P425" s="266"/>
      <c r="Q425" s="266"/>
      <c r="R425" s="266"/>
      <c r="S425" s="266"/>
      <c r="T425" s="267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68" t="s">
        <v>155</v>
      </c>
      <c r="AU425" s="268" t="s">
        <v>86</v>
      </c>
      <c r="AV425" s="15" t="s">
        <v>151</v>
      </c>
      <c r="AW425" s="15" t="s">
        <v>33</v>
      </c>
      <c r="AX425" s="15" t="s">
        <v>84</v>
      </c>
      <c r="AY425" s="268" t="s">
        <v>144</v>
      </c>
    </row>
    <row r="426" s="2" customFormat="1" ht="21.75" customHeight="1">
      <c r="A426" s="38"/>
      <c r="B426" s="39"/>
      <c r="C426" s="218" t="s">
        <v>566</v>
      </c>
      <c r="D426" s="218" t="s">
        <v>146</v>
      </c>
      <c r="E426" s="219" t="s">
        <v>567</v>
      </c>
      <c r="F426" s="220" t="s">
        <v>568</v>
      </c>
      <c r="G426" s="221" t="s">
        <v>204</v>
      </c>
      <c r="H426" s="222">
        <v>100</v>
      </c>
      <c r="I426" s="223"/>
      <c r="J426" s="224">
        <f>ROUND(I426*H426,2)</f>
        <v>0</v>
      </c>
      <c r="K426" s="220" t="s">
        <v>150</v>
      </c>
      <c r="L426" s="44"/>
      <c r="M426" s="225" t="s">
        <v>1</v>
      </c>
      <c r="N426" s="226" t="s">
        <v>41</v>
      </c>
      <c r="O426" s="91"/>
      <c r="P426" s="227">
        <f>O426*H426</f>
        <v>0</v>
      </c>
      <c r="Q426" s="227">
        <v>0</v>
      </c>
      <c r="R426" s="227">
        <f>Q426*H426</f>
        <v>0</v>
      </c>
      <c r="S426" s="227">
        <v>0</v>
      </c>
      <c r="T426" s="228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29" t="s">
        <v>151</v>
      </c>
      <c r="AT426" s="229" t="s">
        <v>146</v>
      </c>
      <c r="AU426" s="229" t="s">
        <v>86</v>
      </c>
      <c r="AY426" s="17" t="s">
        <v>144</v>
      </c>
      <c r="BE426" s="230">
        <f>IF(N426="základní",J426,0)</f>
        <v>0</v>
      </c>
      <c r="BF426" s="230">
        <f>IF(N426="snížená",J426,0)</f>
        <v>0</v>
      </c>
      <c r="BG426" s="230">
        <f>IF(N426="zákl. přenesená",J426,0)</f>
        <v>0</v>
      </c>
      <c r="BH426" s="230">
        <f>IF(N426="sníž. přenesená",J426,0)</f>
        <v>0</v>
      </c>
      <c r="BI426" s="230">
        <f>IF(N426="nulová",J426,0)</f>
        <v>0</v>
      </c>
      <c r="BJ426" s="17" t="s">
        <v>84</v>
      </c>
      <c r="BK426" s="230">
        <f>ROUND(I426*H426,2)</f>
        <v>0</v>
      </c>
      <c r="BL426" s="17" t="s">
        <v>151</v>
      </c>
      <c r="BM426" s="229" t="s">
        <v>569</v>
      </c>
    </row>
    <row r="427" s="2" customFormat="1">
      <c r="A427" s="38"/>
      <c r="B427" s="39"/>
      <c r="C427" s="40"/>
      <c r="D427" s="231" t="s">
        <v>153</v>
      </c>
      <c r="E427" s="40"/>
      <c r="F427" s="232" t="s">
        <v>570</v>
      </c>
      <c r="G427" s="40"/>
      <c r="H427" s="40"/>
      <c r="I427" s="233"/>
      <c r="J427" s="40"/>
      <c r="K427" s="40"/>
      <c r="L427" s="44"/>
      <c r="M427" s="234"/>
      <c r="N427" s="235"/>
      <c r="O427" s="91"/>
      <c r="P427" s="91"/>
      <c r="Q427" s="91"/>
      <c r="R427" s="91"/>
      <c r="S427" s="91"/>
      <c r="T427" s="92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153</v>
      </c>
      <c r="AU427" s="17" t="s">
        <v>86</v>
      </c>
    </row>
    <row r="428" s="2" customFormat="1" ht="33" customHeight="1">
      <c r="A428" s="38"/>
      <c r="B428" s="39"/>
      <c r="C428" s="218" t="s">
        <v>571</v>
      </c>
      <c r="D428" s="218" t="s">
        <v>146</v>
      </c>
      <c r="E428" s="219" t="s">
        <v>572</v>
      </c>
      <c r="F428" s="220" t="s">
        <v>573</v>
      </c>
      <c r="G428" s="221" t="s">
        <v>163</v>
      </c>
      <c r="H428" s="222">
        <v>3.556</v>
      </c>
      <c r="I428" s="223"/>
      <c r="J428" s="224">
        <f>ROUND(I428*H428,2)</f>
        <v>0</v>
      </c>
      <c r="K428" s="220" t="s">
        <v>150</v>
      </c>
      <c r="L428" s="44"/>
      <c r="M428" s="225" t="s">
        <v>1</v>
      </c>
      <c r="N428" s="226" t="s">
        <v>41</v>
      </c>
      <c r="O428" s="91"/>
      <c r="P428" s="227">
        <f>O428*H428</f>
        <v>0</v>
      </c>
      <c r="Q428" s="227">
        <v>2.5018699999999998</v>
      </c>
      <c r="R428" s="227">
        <f>Q428*H428</f>
        <v>8.8966497199999992</v>
      </c>
      <c r="S428" s="227">
        <v>0</v>
      </c>
      <c r="T428" s="228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29" t="s">
        <v>151</v>
      </c>
      <c r="AT428" s="229" t="s">
        <v>146</v>
      </c>
      <c r="AU428" s="229" t="s">
        <v>86</v>
      </c>
      <c r="AY428" s="17" t="s">
        <v>144</v>
      </c>
      <c r="BE428" s="230">
        <f>IF(N428="základní",J428,0)</f>
        <v>0</v>
      </c>
      <c r="BF428" s="230">
        <f>IF(N428="snížená",J428,0)</f>
        <v>0</v>
      </c>
      <c r="BG428" s="230">
        <f>IF(N428="zákl. přenesená",J428,0)</f>
        <v>0</v>
      </c>
      <c r="BH428" s="230">
        <f>IF(N428="sníž. přenesená",J428,0)</f>
        <v>0</v>
      </c>
      <c r="BI428" s="230">
        <f>IF(N428="nulová",J428,0)</f>
        <v>0</v>
      </c>
      <c r="BJ428" s="17" t="s">
        <v>84</v>
      </c>
      <c r="BK428" s="230">
        <f>ROUND(I428*H428,2)</f>
        <v>0</v>
      </c>
      <c r="BL428" s="17" t="s">
        <v>151</v>
      </c>
      <c r="BM428" s="229" t="s">
        <v>574</v>
      </c>
    </row>
    <row r="429" s="2" customFormat="1">
      <c r="A429" s="38"/>
      <c r="B429" s="39"/>
      <c r="C429" s="40"/>
      <c r="D429" s="231" t="s">
        <v>153</v>
      </c>
      <c r="E429" s="40"/>
      <c r="F429" s="232" t="s">
        <v>575</v>
      </c>
      <c r="G429" s="40"/>
      <c r="H429" s="40"/>
      <c r="I429" s="233"/>
      <c r="J429" s="40"/>
      <c r="K429" s="40"/>
      <c r="L429" s="44"/>
      <c r="M429" s="234"/>
      <c r="N429" s="235"/>
      <c r="O429" s="91"/>
      <c r="P429" s="91"/>
      <c r="Q429" s="91"/>
      <c r="R429" s="91"/>
      <c r="S429" s="91"/>
      <c r="T429" s="92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T429" s="17" t="s">
        <v>153</v>
      </c>
      <c r="AU429" s="17" t="s">
        <v>86</v>
      </c>
    </row>
    <row r="430" s="13" customFormat="1">
      <c r="A430" s="13"/>
      <c r="B430" s="236"/>
      <c r="C430" s="237"/>
      <c r="D430" s="238" t="s">
        <v>155</v>
      </c>
      <c r="E430" s="239" t="s">
        <v>1</v>
      </c>
      <c r="F430" s="240" t="s">
        <v>576</v>
      </c>
      <c r="G430" s="237"/>
      <c r="H430" s="239" t="s">
        <v>1</v>
      </c>
      <c r="I430" s="241"/>
      <c r="J430" s="237"/>
      <c r="K430" s="237"/>
      <c r="L430" s="242"/>
      <c r="M430" s="243"/>
      <c r="N430" s="244"/>
      <c r="O430" s="244"/>
      <c r="P430" s="244"/>
      <c r="Q430" s="244"/>
      <c r="R430" s="244"/>
      <c r="S430" s="244"/>
      <c r="T430" s="245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6" t="s">
        <v>155</v>
      </c>
      <c r="AU430" s="246" t="s">
        <v>86</v>
      </c>
      <c r="AV430" s="13" t="s">
        <v>84</v>
      </c>
      <c r="AW430" s="13" t="s">
        <v>33</v>
      </c>
      <c r="AX430" s="13" t="s">
        <v>76</v>
      </c>
      <c r="AY430" s="246" t="s">
        <v>144</v>
      </c>
    </row>
    <row r="431" s="14" customFormat="1">
      <c r="A431" s="14"/>
      <c r="B431" s="247"/>
      <c r="C431" s="248"/>
      <c r="D431" s="238" t="s">
        <v>155</v>
      </c>
      <c r="E431" s="249" t="s">
        <v>1</v>
      </c>
      <c r="F431" s="250" t="s">
        <v>577</v>
      </c>
      <c r="G431" s="248"/>
      <c r="H431" s="251">
        <v>3.556</v>
      </c>
      <c r="I431" s="252"/>
      <c r="J431" s="248"/>
      <c r="K431" s="248"/>
      <c r="L431" s="253"/>
      <c r="M431" s="254"/>
      <c r="N431" s="255"/>
      <c r="O431" s="255"/>
      <c r="P431" s="255"/>
      <c r="Q431" s="255"/>
      <c r="R431" s="255"/>
      <c r="S431" s="255"/>
      <c r="T431" s="256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7" t="s">
        <v>155</v>
      </c>
      <c r="AU431" s="257" t="s">
        <v>86</v>
      </c>
      <c r="AV431" s="14" t="s">
        <v>86</v>
      </c>
      <c r="AW431" s="14" t="s">
        <v>33</v>
      </c>
      <c r="AX431" s="14" t="s">
        <v>84</v>
      </c>
      <c r="AY431" s="257" t="s">
        <v>144</v>
      </c>
    </row>
    <row r="432" s="2" customFormat="1" ht="16.5" customHeight="1">
      <c r="A432" s="38"/>
      <c r="B432" s="39"/>
      <c r="C432" s="218" t="s">
        <v>578</v>
      </c>
      <c r="D432" s="218" t="s">
        <v>146</v>
      </c>
      <c r="E432" s="219" t="s">
        <v>579</v>
      </c>
      <c r="F432" s="220" t="s">
        <v>580</v>
      </c>
      <c r="G432" s="221" t="s">
        <v>149</v>
      </c>
      <c r="H432" s="222">
        <v>0.23999999999999999</v>
      </c>
      <c r="I432" s="223"/>
      <c r="J432" s="224">
        <f>ROUND(I432*H432,2)</f>
        <v>0</v>
      </c>
      <c r="K432" s="220" t="s">
        <v>150</v>
      </c>
      <c r="L432" s="44"/>
      <c r="M432" s="225" t="s">
        <v>1</v>
      </c>
      <c r="N432" s="226" t="s">
        <v>41</v>
      </c>
      <c r="O432" s="91"/>
      <c r="P432" s="227">
        <f>O432*H432</f>
        <v>0</v>
      </c>
      <c r="Q432" s="227">
        <v>0.017729999999999999</v>
      </c>
      <c r="R432" s="227">
        <f>Q432*H432</f>
        <v>0.0042551999999999998</v>
      </c>
      <c r="S432" s="227">
        <v>0</v>
      </c>
      <c r="T432" s="228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29" t="s">
        <v>151</v>
      </c>
      <c r="AT432" s="229" t="s">
        <v>146</v>
      </c>
      <c r="AU432" s="229" t="s">
        <v>86</v>
      </c>
      <c r="AY432" s="17" t="s">
        <v>144</v>
      </c>
      <c r="BE432" s="230">
        <f>IF(N432="základní",J432,0)</f>
        <v>0</v>
      </c>
      <c r="BF432" s="230">
        <f>IF(N432="snížená",J432,0)</f>
        <v>0</v>
      </c>
      <c r="BG432" s="230">
        <f>IF(N432="zákl. přenesená",J432,0)</f>
        <v>0</v>
      </c>
      <c r="BH432" s="230">
        <f>IF(N432="sníž. přenesená",J432,0)</f>
        <v>0</v>
      </c>
      <c r="BI432" s="230">
        <f>IF(N432="nulová",J432,0)</f>
        <v>0</v>
      </c>
      <c r="BJ432" s="17" t="s">
        <v>84</v>
      </c>
      <c r="BK432" s="230">
        <f>ROUND(I432*H432,2)</f>
        <v>0</v>
      </c>
      <c r="BL432" s="17" t="s">
        <v>151</v>
      </c>
      <c r="BM432" s="229" t="s">
        <v>581</v>
      </c>
    </row>
    <row r="433" s="2" customFormat="1">
      <c r="A433" s="38"/>
      <c r="B433" s="39"/>
      <c r="C433" s="40"/>
      <c r="D433" s="231" t="s">
        <v>153</v>
      </c>
      <c r="E433" s="40"/>
      <c r="F433" s="232" t="s">
        <v>582</v>
      </c>
      <c r="G433" s="40"/>
      <c r="H433" s="40"/>
      <c r="I433" s="233"/>
      <c r="J433" s="40"/>
      <c r="K433" s="40"/>
      <c r="L433" s="44"/>
      <c r="M433" s="234"/>
      <c r="N433" s="235"/>
      <c r="O433" s="91"/>
      <c r="P433" s="91"/>
      <c r="Q433" s="91"/>
      <c r="R433" s="91"/>
      <c r="S433" s="91"/>
      <c r="T433" s="92"/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T433" s="17" t="s">
        <v>153</v>
      </c>
      <c r="AU433" s="17" t="s">
        <v>86</v>
      </c>
    </row>
    <row r="434" s="14" customFormat="1">
      <c r="A434" s="14"/>
      <c r="B434" s="247"/>
      <c r="C434" s="248"/>
      <c r="D434" s="238" t="s">
        <v>155</v>
      </c>
      <c r="E434" s="249" t="s">
        <v>1</v>
      </c>
      <c r="F434" s="250" t="s">
        <v>583</v>
      </c>
      <c r="G434" s="248"/>
      <c r="H434" s="251">
        <v>0.23999999999999999</v>
      </c>
      <c r="I434" s="252"/>
      <c r="J434" s="248"/>
      <c r="K434" s="248"/>
      <c r="L434" s="253"/>
      <c r="M434" s="254"/>
      <c r="N434" s="255"/>
      <c r="O434" s="255"/>
      <c r="P434" s="255"/>
      <c r="Q434" s="255"/>
      <c r="R434" s="255"/>
      <c r="S434" s="255"/>
      <c r="T434" s="256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7" t="s">
        <v>155</v>
      </c>
      <c r="AU434" s="257" t="s">
        <v>86</v>
      </c>
      <c r="AV434" s="14" t="s">
        <v>86</v>
      </c>
      <c r="AW434" s="14" t="s">
        <v>33</v>
      </c>
      <c r="AX434" s="14" t="s">
        <v>84</v>
      </c>
      <c r="AY434" s="257" t="s">
        <v>144</v>
      </c>
    </row>
    <row r="435" s="2" customFormat="1" ht="21.75" customHeight="1">
      <c r="A435" s="38"/>
      <c r="B435" s="39"/>
      <c r="C435" s="218" t="s">
        <v>584</v>
      </c>
      <c r="D435" s="218" t="s">
        <v>146</v>
      </c>
      <c r="E435" s="219" t="s">
        <v>585</v>
      </c>
      <c r="F435" s="220" t="s">
        <v>586</v>
      </c>
      <c r="G435" s="221" t="s">
        <v>149</v>
      </c>
      <c r="H435" s="222">
        <v>0.23999999999999999</v>
      </c>
      <c r="I435" s="223"/>
      <c r="J435" s="224">
        <f>ROUND(I435*H435,2)</f>
        <v>0</v>
      </c>
      <c r="K435" s="220" t="s">
        <v>150</v>
      </c>
      <c r="L435" s="44"/>
      <c r="M435" s="225" t="s">
        <v>1</v>
      </c>
      <c r="N435" s="226" t="s">
        <v>41</v>
      </c>
      <c r="O435" s="91"/>
      <c r="P435" s="227">
        <f>O435*H435</f>
        <v>0</v>
      </c>
      <c r="Q435" s="227">
        <v>0</v>
      </c>
      <c r="R435" s="227">
        <f>Q435*H435</f>
        <v>0</v>
      </c>
      <c r="S435" s="227">
        <v>0</v>
      </c>
      <c r="T435" s="228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29" t="s">
        <v>151</v>
      </c>
      <c r="AT435" s="229" t="s">
        <v>146</v>
      </c>
      <c r="AU435" s="229" t="s">
        <v>86</v>
      </c>
      <c r="AY435" s="17" t="s">
        <v>144</v>
      </c>
      <c r="BE435" s="230">
        <f>IF(N435="základní",J435,0)</f>
        <v>0</v>
      </c>
      <c r="BF435" s="230">
        <f>IF(N435="snížená",J435,0)</f>
        <v>0</v>
      </c>
      <c r="BG435" s="230">
        <f>IF(N435="zákl. přenesená",J435,0)</f>
        <v>0</v>
      </c>
      <c r="BH435" s="230">
        <f>IF(N435="sníž. přenesená",J435,0)</f>
        <v>0</v>
      </c>
      <c r="BI435" s="230">
        <f>IF(N435="nulová",J435,0)</f>
        <v>0</v>
      </c>
      <c r="BJ435" s="17" t="s">
        <v>84</v>
      </c>
      <c r="BK435" s="230">
        <f>ROUND(I435*H435,2)</f>
        <v>0</v>
      </c>
      <c r="BL435" s="17" t="s">
        <v>151</v>
      </c>
      <c r="BM435" s="229" t="s">
        <v>587</v>
      </c>
    </row>
    <row r="436" s="2" customFormat="1">
      <c r="A436" s="38"/>
      <c r="B436" s="39"/>
      <c r="C436" s="40"/>
      <c r="D436" s="231" t="s">
        <v>153</v>
      </c>
      <c r="E436" s="40"/>
      <c r="F436" s="232" t="s">
        <v>588</v>
      </c>
      <c r="G436" s="40"/>
      <c r="H436" s="40"/>
      <c r="I436" s="233"/>
      <c r="J436" s="40"/>
      <c r="K436" s="40"/>
      <c r="L436" s="44"/>
      <c r="M436" s="234"/>
      <c r="N436" s="235"/>
      <c r="O436" s="91"/>
      <c r="P436" s="91"/>
      <c r="Q436" s="91"/>
      <c r="R436" s="91"/>
      <c r="S436" s="91"/>
      <c r="T436" s="92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7" t="s">
        <v>153</v>
      </c>
      <c r="AU436" s="17" t="s">
        <v>86</v>
      </c>
    </row>
    <row r="437" s="2" customFormat="1" ht="16.5" customHeight="1">
      <c r="A437" s="38"/>
      <c r="B437" s="39"/>
      <c r="C437" s="218" t="s">
        <v>589</v>
      </c>
      <c r="D437" s="218" t="s">
        <v>146</v>
      </c>
      <c r="E437" s="219" t="s">
        <v>590</v>
      </c>
      <c r="F437" s="220" t="s">
        <v>591</v>
      </c>
      <c r="G437" s="221" t="s">
        <v>196</v>
      </c>
      <c r="H437" s="222">
        <v>0.155</v>
      </c>
      <c r="I437" s="223"/>
      <c r="J437" s="224">
        <f>ROUND(I437*H437,2)</f>
        <v>0</v>
      </c>
      <c r="K437" s="220" t="s">
        <v>150</v>
      </c>
      <c r="L437" s="44"/>
      <c r="M437" s="225" t="s">
        <v>1</v>
      </c>
      <c r="N437" s="226" t="s">
        <v>41</v>
      </c>
      <c r="O437" s="91"/>
      <c r="P437" s="227">
        <f>O437*H437</f>
        <v>0</v>
      </c>
      <c r="Q437" s="227">
        <v>1.06277</v>
      </c>
      <c r="R437" s="227">
        <f>Q437*H437</f>
        <v>0.16472935</v>
      </c>
      <c r="S437" s="227">
        <v>0</v>
      </c>
      <c r="T437" s="228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29" t="s">
        <v>151</v>
      </c>
      <c r="AT437" s="229" t="s">
        <v>146</v>
      </c>
      <c r="AU437" s="229" t="s">
        <v>86</v>
      </c>
      <c r="AY437" s="17" t="s">
        <v>144</v>
      </c>
      <c r="BE437" s="230">
        <f>IF(N437="základní",J437,0)</f>
        <v>0</v>
      </c>
      <c r="BF437" s="230">
        <f>IF(N437="snížená",J437,0)</f>
        <v>0</v>
      </c>
      <c r="BG437" s="230">
        <f>IF(N437="zákl. přenesená",J437,0)</f>
        <v>0</v>
      </c>
      <c r="BH437" s="230">
        <f>IF(N437="sníž. přenesená",J437,0)</f>
        <v>0</v>
      </c>
      <c r="BI437" s="230">
        <f>IF(N437="nulová",J437,0)</f>
        <v>0</v>
      </c>
      <c r="BJ437" s="17" t="s">
        <v>84</v>
      </c>
      <c r="BK437" s="230">
        <f>ROUND(I437*H437,2)</f>
        <v>0</v>
      </c>
      <c r="BL437" s="17" t="s">
        <v>151</v>
      </c>
      <c r="BM437" s="229" t="s">
        <v>592</v>
      </c>
    </row>
    <row r="438" s="2" customFormat="1">
      <c r="A438" s="38"/>
      <c r="B438" s="39"/>
      <c r="C438" s="40"/>
      <c r="D438" s="231" t="s">
        <v>153</v>
      </c>
      <c r="E438" s="40"/>
      <c r="F438" s="232" t="s">
        <v>593</v>
      </c>
      <c r="G438" s="40"/>
      <c r="H438" s="40"/>
      <c r="I438" s="233"/>
      <c r="J438" s="40"/>
      <c r="K438" s="40"/>
      <c r="L438" s="44"/>
      <c r="M438" s="234"/>
      <c r="N438" s="235"/>
      <c r="O438" s="91"/>
      <c r="P438" s="91"/>
      <c r="Q438" s="91"/>
      <c r="R438" s="91"/>
      <c r="S438" s="91"/>
      <c r="T438" s="92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T438" s="17" t="s">
        <v>153</v>
      </c>
      <c r="AU438" s="17" t="s">
        <v>86</v>
      </c>
    </row>
    <row r="439" s="14" customFormat="1">
      <c r="A439" s="14"/>
      <c r="B439" s="247"/>
      <c r="C439" s="248"/>
      <c r="D439" s="238" t="s">
        <v>155</v>
      </c>
      <c r="E439" s="249" t="s">
        <v>1</v>
      </c>
      <c r="F439" s="250" t="s">
        <v>594</v>
      </c>
      <c r="G439" s="248"/>
      <c r="H439" s="251">
        <v>0.155</v>
      </c>
      <c r="I439" s="252"/>
      <c r="J439" s="248"/>
      <c r="K439" s="248"/>
      <c r="L439" s="253"/>
      <c r="M439" s="254"/>
      <c r="N439" s="255"/>
      <c r="O439" s="255"/>
      <c r="P439" s="255"/>
      <c r="Q439" s="255"/>
      <c r="R439" s="255"/>
      <c r="S439" s="255"/>
      <c r="T439" s="256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7" t="s">
        <v>155</v>
      </c>
      <c r="AU439" s="257" t="s">
        <v>86</v>
      </c>
      <c r="AV439" s="14" t="s">
        <v>86</v>
      </c>
      <c r="AW439" s="14" t="s">
        <v>33</v>
      </c>
      <c r="AX439" s="14" t="s">
        <v>84</v>
      </c>
      <c r="AY439" s="257" t="s">
        <v>144</v>
      </c>
    </row>
    <row r="440" s="2" customFormat="1" ht="24.15" customHeight="1">
      <c r="A440" s="38"/>
      <c r="B440" s="39"/>
      <c r="C440" s="218" t="s">
        <v>595</v>
      </c>
      <c r="D440" s="218" t="s">
        <v>146</v>
      </c>
      <c r="E440" s="219" t="s">
        <v>596</v>
      </c>
      <c r="F440" s="220" t="s">
        <v>597</v>
      </c>
      <c r="G440" s="221" t="s">
        <v>149</v>
      </c>
      <c r="H440" s="222">
        <v>34.899999999999999</v>
      </c>
      <c r="I440" s="223"/>
      <c r="J440" s="224">
        <f>ROUND(I440*H440,2)</f>
        <v>0</v>
      </c>
      <c r="K440" s="220" t="s">
        <v>150</v>
      </c>
      <c r="L440" s="44"/>
      <c r="M440" s="225" t="s">
        <v>1</v>
      </c>
      <c r="N440" s="226" t="s">
        <v>41</v>
      </c>
      <c r="O440" s="91"/>
      <c r="P440" s="227">
        <f>O440*H440</f>
        <v>0</v>
      </c>
      <c r="Q440" s="227">
        <v>0.1231</v>
      </c>
      <c r="R440" s="227">
        <f>Q440*H440</f>
        <v>4.2961900000000002</v>
      </c>
      <c r="S440" s="227">
        <v>0</v>
      </c>
      <c r="T440" s="228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29" t="s">
        <v>151</v>
      </c>
      <c r="AT440" s="229" t="s">
        <v>146</v>
      </c>
      <c r="AU440" s="229" t="s">
        <v>86</v>
      </c>
      <c r="AY440" s="17" t="s">
        <v>144</v>
      </c>
      <c r="BE440" s="230">
        <f>IF(N440="základní",J440,0)</f>
        <v>0</v>
      </c>
      <c r="BF440" s="230">
        <f>IF(N440="snížená",J440,0)</f>
        <v>0</v>
      </c>
      <c r="BG440" s="230">
        <f>IF(N440="zákl. přenesená",J440,0)</f>
        <v>0</v>
      </c>
      <c r="BH440" s="230">
        <f>IF(N440="sníž. přenesená",J440,0)</f>
        <v>0</v>
      </c>
      <c r="BI440" s="230">
        <f>IF(N440="nulová",J440,0)</f>
        <v>0</v>
      </c>
      <c r="BJ440" s="17" t="s">
        <v>84</v>
      </c>
      <c r="BK440" s="230">
        <f>ROUND(I440*H440,2)</f>
        <v>0</v>
      </c>
      <c r="BL440" s="17" t="s">
        <v>151</v>
      </c>
      <c r="BM440" s="229" t="s">
        <v>598</v>
      </c>
    </row>
    <row r="441" s="2" customFormat="1">
      <c r="A441" s="38"/>
      <c r="B441" s="39"/>
      <c r="C441" s="40"/>
      <c r="D441" s="231" t="s">
        <v>153</v>
      </c>
      <c r="E441" s="40"/>
      <c r="F441" s="232" t="s">
        <v>599</v>
      </c>
      <c r="G441" s="40"/>
      <c r="H441" s="40"/>
      <c r="I441" s="233"/>
      <c r="J441" s="40"/>
      <c r="K441" s="40"/>
      <c r="L441" s="44"/>
      <c r="M441" s="234"/>
      <c r="N441" s="235"/>
      <c r="O441" s="91"/>
      <c r="P441" s="91"/>
      <c r="Q441" s="91"/>
      <c r="R441" s="91"/>
      <c r="S441" s="91"/>
      <c r="T441" s="92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17" t="s">
        <v>153</v>
      </c>
      <c r="AU441" s="17" t="s">
        <v>86</v>
      </c>
    </row>
    <row r="442" s="13" customFormat="1">
      <c r="A442" s="13"/>
      <c r="B442" s="236"/>
      <c r="C442" s="237"/>
      <c r="D442" s="238" t="s">
        <v>155</v>
      </c>
      <c r="E442" s="239" t="s">
        <v>1</v>
      </c>
      <c r="F442" s="240" t="s">
        <v>351</v>
      </c>
      <c r="G442" s="237"/>
      <c r="H442" s="239" t="s">
        <v>1</v>
      </c>
      <c r="I442" s="241"/>
      <c r="J442" s="237"/>
      <c r="K442" s="237"/>
      <c r="L442" s="242"/>
      <c r="M442" s="243"/>
      <c r="N442" s="244"/>
      <c r="O442" s="244"/>
      <c r="P442" s="244"/>
      <c r="Q442" s="244"/>
      <c r="R442" s="244"/>
      <c r="S442" s="244"/>
      <c r="T442" s="245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6" t="s">
        <v>155</v>
      </c>
      <c r="AU442" s="246" t="s">
        <v>86</v>
      </c>
      <c r="AV442" s="13" t="s">
        <v>84</v>
      </c>
      <c r="AW442" s="13" t="s">
        <v>33</v>
      </c>
      <c r="AX442" s="13" t="s">
        <v>76</v>
      </c>
      <c r="AY442" s="246" t="s">
        <v>144</v>
      </c>
    </row>
    <row r="443" s="14" customFormat="1">
      <c r="A443" s="14"/>
      <c r="B443" s="247"/>
      <c r="C443" s="248"/>
      <c r="D443" s="238" t="s">
        <v>155</v>
      </c>
      <c r="E443" s="249" t="s">
        <v>1</v>
      </c>
      <c r="F443" s="250" t="s">
        <v>600</v>
      </c>
      <c r="G443" s="248"/>
      <c r="H443" s="251">
        <v>8.7799999999999994</v>
      </c>
      <c r="I443" s="252"/>
      <c r="J443" s="248"/>
      <c r="K443" s="248"/>
      <c r="L443" s="253"/>
      <c r="M443" s="254"/>
      <c r="N443" s="255"/>
      <c r="O443" s="255"/>
      <c r="P443" s="255"/>
      <c r="Q443" s="255"/>
      <c r="R443" s="255"/>
      <c r="S443" s="255"/>
      <c r="T443" s="256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7" t="s">
        <v>155</v>
      </c>
      <c r="AU443" s="257" t="s">
        <v>86</v>
      </c>
      <c r="AV443" s="14" t="s">
        <v>86</v>
      </c>
      <c r="AW443" s="14" t="s">
        <v>33</v>
      </c>
      <c r="AX443" s="14" t="s">
        <v>76</v>
      </c>
      <c r="AY443" s="257" t="s">
        <v>144</v>
      </c>
    </row>
    <row r="444" s="14" customFormat="1">
      <c r="A444" s="14"/>
      <c r="B444" s="247"/>
      <c r="C444" s="248"/>
      <c r="D444" s="238" t="s">
        <v>155</v>
      </c>
      <c r="E444" s="249" t="s">
        <v>1</v>
      </c>
      <c r="F444" s="250" t="s">
        <v>601</v>
      </c>
      <c r="G444" s="248"/>
      <c r="H444" s="251">
        <v>2.2000000000000002</v>
      </c>
      <c r="I444" s="252"/>
      <c r="J444" s="248"/>
      <c r="K444" s="248"/>
      <c r="L444" s="253"/>
      <c r="M444" s="254"/>
      <c r="N444" s="255"/>
      <c r="O444" s="255"/>
      <c r="P444" s="255"/>
      <c r="Q444" s="255"/>
      <c r="R444" s="255"/>
      <c r="S444" s="255"/>
      <c r="T444" s="256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7" t="s">
        <v>155</v>
      </c>
      <c r="AU444" s="257" t="s">
        <v>86</v>
      </c>
      <c r="AV444" s="14" t="s">
        <v>86</v>
      </c>
      <c r="AW444" s="14" t="s">
        <v>33</v>
      </c>
      <c r="AX444" s="14" t="s">
        <v>76</v>
      </c>
      <c r="AY444" s="257" t="s">
        <v>144</v>
      </c>
    </row>
    <row r="445" s="14" customFormat="1">
      <c r="A445" s="14"/>
      <c r="B445" s="247"/>
      <c r="C445" s="248"/>
      <c r="D445" s="238" t="s">
        <v>155</v>
      </c>
      <c r="E445" s="249" t="s">
        <v>1</v>
      </c>
      <c r="F445" s="250" t="s">
        <v>602</v>
      </c>
      <c r="G445" s="248"/>
      <c r="H445" s="251">
        <v>2.7400000000000002</v>
      </c>
      <c r="I445" s="252"/>
      <c r="J445" s="248"/>
      <c r="K445" s="248"/>
      <c r="L445" s="253"/>
      <c r="M445" s="254"/>
      <c r="N445" s="255"/>
      <c r="O445" s="255"/>
      <c r="P445" s="255"/>
      <c r="Q445" s="255"/>
      <c r="R445" s="255"/>
      <c r="S445" s="255"/>
      <c r="T445" s="256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7" t="s">
        <v>155</v>
      </c>
      <c r="AU445" s="257" t="s">
        <v>86</v>
      </c>
      <c r="AV445" s="14" t="s">
        <v>86</v>
      </c>
      <c r="AW445" s="14" t="s">
        <v>33</v>
      </c>
      <c r="AX445" s="14" t="s">
        <v>76</v>
      </c>
      <c r="AY445" s="257" t="s">
        <v>144</v>
      </c>
    </row>
    <row r="446" s="14" customFormat="1">
      <c r="A446" s="14"/>
      <c r="B446" s="247"/>
      <c r="C446" s="248"/>
      <c r="D446" s="238" t="s">
        <v>155</v>
      </c>
      <c r="E446" s="249" t="s">
        <v>1</v>
      </c>
      <c r="F446" s="250" t="s">
        <v>603</v>
      </c>
      <c r="G446" s="248"/>
      <c r="H446" s="251">
        <v>5.4299999999999997</v>
      </c>
      <c r="I446" s="252"/>
      <c r="J446" s="248"/>
      <c r="K446" s="248"/>
      <c r="L446" s="253"/>
      <c r="M446" s="254"/>
      <c r="N446" s="255"/>
      <c r="O446" s="255"/>
      <c r="P446" s="255"/>
      <c r="Q446" s="255"/>
      <c r="R446" s="255"/>
      <c r="S446" s="255"/>
      <c r="T446" s="256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7" t="s">
        <v>155</v>
      </c>
      <c r="AU446" s="257" t="s">
        <v>86</v>
      </c>
      <c r="AV446" s="14" t="s">
        <v>86</v>
      </c>
      <c r="AW446" s="14" t="s">
        <v>33</v>
      </c>
      <c r="AX446" s="14" t="s">
        <v>76</v>
      </c>
      <c r="AY446" s="257" t="s">
        <v>144</v>
      </c>
    </row>
    <row r="447" s="14" customFormat="1">
      <c r="A447" s="14"/>
      <c r="B447" s="247"/>
      <c r="C447" s="248"/>
      <c r="D447" s="238" t="s">
        <v>155</v>
      </c>
      <c r="E447" s="249" t="s">
        <v>1</v>
      </c>
      <c r="F447" s="250" t="s">
        <v>604</v>
      </c>
      <c r="G447" s="248"/>
      <c r="H447" s="251">
        <v>9.1500000000000004</v>
      </c>
      <c r="I447" s="252"/>
      <c r="J447" s="248"/>
      <c r="K447" s="248"/>
      <c r="L447" s="253"/>
      <c r="M447" s="254"/>
      <c r="N447" s="255"/>
      <c r="O447" s="255"/>
      <c r="P447" s="255"/>
      <c r="Q447" s="255"/>
      <c r="R447" s="255"/>
      <c r="S447" s="255"/>
      <c r="T447" s="256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7" t="s">
        <v>155</v>
      </c>
      <c r="AU447" s="257" t="s">
        <v>86</v>
      </c>
      <c r="AV447" s="14" t="s">
        <v>86</v>
      </c>
      <c r="AW447" s="14" t="s">
        <v>33</v>
      </c>
      <c r="AX447" s="14" t="s">
        <v>76</v>
      </c>
      <c r="AY447" s="257" t="s">
        <v>144</v>
      </c>
    </row>
    <row r="448" s="13" customFormat="1">
      <c r="A448" s="13"/>
      <c r="B448" s="236"/>
      <c r="C448" s="237"/>
      <c r="D448" s="238" t="s">
        <v>155</v>
      </c>
      <c r="E448" s="239" t="s">
        <v>1</v>
      </c>
      <c r="F448" s="240" t="s">
        <v>544</v>
      </c>
      <c r="G448" s="237"/>
      <c r="H448" s="239" t="s">
        <v>1</v>
      </c>
      <c r="I448" s="241"/>
      <c r="J448" s="237"/>
      <c r="K448" s="237"/>
      <c r="L448" s="242"/>
      <c r="M448" s="243"/>
      <c r="N448" s="244"/>
      <c r="O448" s="244"/>
      <c r="P448" s="244"/>
      <c r="Q448" s="244"/>
      <c r="R448" s="244"/>
      <c r="S448" s="244"/>
      <c r="T448" s="245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6" t="s">
        <v>155</v>
      </c>
      <c r="AU448" s="246" t="s">
        <v>86</v>
      </c>
      <c r="AV448" s="13" t="s">
        <v>84</v>
      </c>
      <c r="AW448" s="13" t="s">
        <v>33</v>
      </c>
      <c r="AX448" s="13" t="s">
        <v>76</v>
      </c>
      <c r="AY448" s="246" t="s">
        <v>144</v>
      </c>
    </row>
    <row r="449" s="14" customFormat="1">
      <c r="A449" s="14"/>
      <c r="B449" s="247"/>
      <c r="C449" s="248"/>
      <c r="D449" s="238" t="s">
        <v>155</v>
      </c>
      <c r="E449" s="249" t="s">
        <v>1</v>
      </c>
      <c r="F449" s="250" t="s">
        <v>605</v>
      </c>
      <c r="G449" s="248"/>
      <c r="H449" s="251">
        <v>6.5999999999999996</v>
      </c>
      <c r="I449" s="252"/>
      <c r="J449" s="248"/>
      <c r="K449" s="248"/>
      <c r="L449" s="253"/>
      <c r="M449" s="254"/>
      <c r="N449" s="255"/>
      <c r="O449" s="255"/>
      <c r="P449" s="255"/>
      <c r="Q449" s="255"/>
      <c r="R449" s="255"/>
      <c r="S449" s="255"/>
      <c r="T449" s="256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7" t="s">
        <v>155</v>
      </c>
      <c r="AU449" s="257" t="s">
        <v>86</v>
      </c>
      <c r="AV449" s="14" t="s">
        <v>86</v>
      </c>
      <c r="AW449" s="14" t="s">
        <v>33</v>
      </c>
      <c r="AX449" s="14" t="s">
        <v>76</v>
      </c>
      <c r="AY449" s="257" t="s">
        <v>144</v>
      </c>
    </row>
    <row r="450" s="15" customFormat="1">
      <c r="A450" s="15"/>
      <c r="B450" s="258"/>
      <c r="C450" s="259"/>
      <c r="D450" s="238" t="s">
        <v>155</v>
      </c>
      <c r="E450" s="260" t="s">
        <v>1</v>
      </c>
      <c r="F450" s="261" t="s">
        <v>160</v>
      </c>
      <c r="G450" s="259"/>
      <c r="H450" s="262">
        <v>34.899999999999999</v>
      </c>
      <c r="I450" s="263"/>
      <c r="J450" s="259"/>
      <c r="K450" s="259"/>
      <c r="L450" s="264"/>
      <c r="M450" s="265"/>
      <c r="N450" s="266"/>
      <c r="O450" s="266"/>
      <c r="P450" s="266"/>
      <c r="Q450" s="266"/>
      <c r="R450" s="266"/>
      <c r="S450" s="266"/>
      <c r="T450" s="267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68" t="s">
        <v>155</v>
      </c>
      <c r="AU450" s="268" t="s">
        <v>86</v>
      </c>
      <c r="AV450" s="15" t="s">
        <v>151</v>
      </c>
      <c r="AW450" s="15" t="s">
        <v>33</v>
      </c>
      <c r="AX450" s="15" t="s">
        <v>84</v>
      </c>
      <c r="AY450" s="268" t="s">
        <v>144</v>
      </c>
    </row>
    <row r="451" s="2" customFormat="1" ht="24.15" customHeight="1">
      <c r="A451" s="38"/>
      <c r="B451" s="39"/>
      <c r="C451" s="218" t="s">
        <v>606</v>
      </c>
      <c r="D451" s="218" t="s">
        <v>146</v>
      </c>
      <c r="E451" s="219" t="s">
        <v>607</v>
      </c>
      <c r="F451" s="220" t="s">
        <v>608</v>
      </c>
      <c r="G451" s="221" t="s">
        <v>149</v>
      </c>
      <c r="H451" s="222">
        <v>38.869</v>
      </c>
      <c r="I451" s="223"/>
      <c r="J451" s="224">
        <f>ROUND(I451*H451,2)</f>
        <v>0</v>
      </c>
      <c r="K451" s="220" t="s">
        <v>150</v>
      </c>
      <c r="L451" s="44"/>
      <c r="M451" s="225" t="s">
        <v>1</v>
      </c>
      <c r="N451" s="226" t="s">
        <v>41</v>
      </c>
      <c r="O451" s="91"/>
      <c r="P451" s="227">
        <f>O451*H451</f>
        <v>0</v>
      </c>
      <c r="Q451" s="227">
        <v>0</v>
      </c>
      <c r="R451" s="227">
        <f>Q451*H451</f>
        <v>0</v>
      </c>
      <c r="S451" s="227">
        <v>0</v>
      </c>
      <c r="T451" s="228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29" t="s">
        <v>151</v>
      </c>
      <c r="AT451" s="229" t="s">
        <v>146</v>
      </c>
      <c r="AU451" s="229" t="s">
        <v>86</v>
      </c>
      <c r="AY451" s="17" t="s">
        <v>144</v>
      </c>
      <c r="BE451" s="230">
        <f>IF(N451="základní",J451,0)</f>
        <v>0</v>
      </c>
      <c r="BF451" s="230">
        <f>IF(N451="snížená",J451,0)</f>
        <v>0</v>
      </c>
      <c r="BG451" s="230">
        <f>IF(N451="zákl. přenesená",J451,0)</f>
        <v>0</v>
      </c>
      <c r="BH451" s="230">
        <f>IF(N451="sníž. přenesená",J451,0)</f>
        <v>0</v>
      </c>
      <c r="BI451" s="230">
        <f>IF(N451="nulová",J451,0)</f>
        <v>0</v>
      </c>
      <c r="BJ451" s="17" t="s">
        <v>84</v>
      </c>
      <c r="BK451" s="230">
        <f>ROUND(I451*H451,2)</f>
        <v>0</v>
      </c>
      <c r="BL451" s="17" t="s">
        <v>151</v>
      </c>
      <c r="BM451" s="229" t="s">
        <v>609</v>
      </c>
    </row>
    <row r="452" s="2" customFormat="1">
      <c r="A452" s="38"/>
      <c r="B452" s="39"/>
      <c r="C452" s="40"/>
      <c r="D452" s="231" t="s">
        <v>153</v>
      </c>
      <c r="E452" s="40"/>
      <c r="F452" s="232" t="s">
        <v>610</v>
      </c>
      <c r="G452" s="40"/>
      <c r="H452" s="40"/>
      <c r="I452" s="233"/>
      <c r="J452" s="40"/>
      <c r="K452" s="40"/>
      <c r="L452" s="44"/>
      <c r="M452" s="234"/>
      <c r="N452" s="235"/>
      <c r="O452" s="91"/>
      <c r="P452" s="91"/>
      <c r="Q452" s="91"/>
      <c r="R452" s="91"/>
      <c r="S452" s="91"/>
      <c r="T452" s="92"/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T452" s="17" t="s">
        <v>153</v>
      </c>
      <c r="AU452" s="17" t="s">
        <v>86</v>
      </c>
    </row>
    <row r="453" s="14" customFormat="1">
      <c r="A453" s="14"/>
      <c r="B453" s="247"/>
      <c r="C453" s="248"/>
      <c r="D453" s="238" t="s">
        <v>155</v>
      </c>
      <c r="E453" s="249" t="s">
        <v>1</v>
      </c>
      <c r="F453" s="250" t="s">
        <v>611</v>
      </c>
      <c r="G453" s="248"/>
      <c r="H453" s="251">
        <v>38.869</v>
      </c>
      <c r="I453" s="252"/>
      <c r="J453" s="248"/>
      <c r="K453" s="248"/>
      <c r="L453" s="253"/>
      <c r="M453" s="254"/>
      <c r="N453" s="255"/>
      <c r="O453" s="255"/>
      <c r="P453" s="255"/>
      <c r="Q453" s="255"/>
      <c r="R453" s="255"/>
      <c r="S453" s="255"/>
      <c r="T453" s="256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7" t="s">
        <v>155</v>
      </c>
      <c r="AU453" s="257" t="s">
        <v>86</v>
      </c>
      <c r="AV453" s="14" t="s">
        <v>86</v>
      </c>
      <c r="AW453" s="14" t="s">
        <v>33</v>
      </c>
      <c r="AX453" s="14" t="s">
        <v>84</v>
      </c>
      <c r="AY453" s="257" t="s">
        <v>144</v>
      </c>
    </row>
    <row r="454" s="2" customFormat="1" ht="16.5" customHeight="1">
      <c r="A454" s="38"/>
      <c r="B454" s="39"/>
      <c r="C454" s="218" t="s">
        <v>612</v>
      </c>
      <c r="D454" s="218" t="s">
        <v>146</v>
      </c>
      <c r="E454" s="219" t="s">
        <v>613</v>
      </c>
      <c r="F454" s="220" t="s">
        <v>614</v>
      </c>
      <c r="G454" s="221" t="s">
        <v>149</v>
      </c>
      <c r="H454" s="222">
        <v>38.869</v>
      </c>
      <c r="I454" s="223"/>
      <c r="J454" s="224">
        <f>ROUND(I454*H454,2)</f>
        <v>0</v>
      </c>
      <c r="K454" s="220" t="s">
        <v>150</v>
      </c>
      <c r="L454" s="44"/>
      <c r="M454" s="225" t="s">
        <v>1</v>
      </c>
      <c r="N454" s="226" t="s">
        <v>41</v>
      </c>
      <c r="O454" s="91"/>
      <c r="P454" s="227">
        <f>O454*H454</f>
        <v>0</v>
      </c>
      <c r="Q454" s="227">
        <v>0.00022000000000000001</v>
      </c>
      <c r="R454" s="227">
        <f>Q454*H454</f>
        <v>0.0085511800000000002</v>
      </c>
      <c r="S454" s="227">
        <v>0</v>
      </c>
      <c r="T454" s="228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29" t="s">
        <v>151</v>
      </c>
      <c r="AT454" s="229" t="s">
        <v>146</v>
      </c>
      <c r="AU454" s="229" t="s">
        <v>86</v>
      </c>
      <c r="AY454" s="17" t="s">
        <v>144</v>
      </c>
      <c r="BE454" s="230">
        <f>IF(N454="základní",J454,0)</f>
        <v>0</v>
      </c>
      <c r="BF454" s="230">
        <f>IF(N454="snížená",J454,0)</f>
        <v>0</v>
      </c>
      <c r="BG454" s="230">
        <f>IF(N454="zákl. přenesená",J454,0)</f>
        <v>0</v>
      </c>
      <c r="BH454" s="230">
        <f>IF(N454="sníž. přenesená",J454,0)</f>
        <v>0</v>
      </c>
      <c r="BI454" s="230">
        <f>IF(N454="nulová",J454,0)</f>
        <v>0</v>
      </c>
      <c r="BJ454" s="17" t="s">
        <v>84</v>
      </c>
      <c r="BK454" s="230">
        <f>ROUND(I454*H454,2)</f>
        <v>0</v>
      </c>
      <c r="BL454" s="17" t="s">
        <v>151</v>
      </c>
      <c r="BM454" s="229" t="s">
        <v>615</v>
      </c>
    </row>
    <row r="455" s="2" customFormat="1">
      <c r="A455" s="38"/>
      <c r="B455" s="39"/>
      <c r="C455" s="40"/>
      <c r="D455" s="231" t="s">
        <v>153</v>
      </c>
      <c r="E455" s="40"/>
      <c r="F455" s="232" t="s">
        <v>616</v>
      </c>
      <c r="G455" s="40"/>
      <c r="H455" s="40"/>
      <c r="I455" s="233"/>
      <c r="J455" s="40"/>
      <c r="K455" s="40"/>
      <c r="L455" s="44"/>
      <c r="M455" s="234"/>
      <c r="N455" s="235"/>
      <c r="O455" s="91"/>
      <c r="P455" s="91"/>
      <c r="Q455" s="91"/>
      <c r="R455" s="91"/>
      <c r="S455" s="91"/>
      <c r="T455" s="92"/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T455" s="17" t="s">
        <v>153</v>
      </c>
      <c r="AU455" s="17" t="s">
        <v>86</v>
      </c>
    </row>
    <row r="456" s="2" customFormat="1" ht="33" customHeight="1">
      <c r="A456" s="38"/>
      <c r="B456" s="39"/>
      <c r="C456" s="218" t="s">
        <v>617</v>
      </c>
      <c r="D456" s="218" t="s">
        <v>146</v>
      </c>
      <c r="E456" s="219" t="s">
        <v>618</v>
      </c>
      <c r="F456" s="220" t="s">
        <v>619</v>
      </c>
      <c r="G456" s="221" t="s">
        <v>204</v>
      </c>
      <c r="H456" s="222">
        <v>25</v>
      </c>
      <c r="I456" s="223"/>
      <c r="J456" s="224">
        <f>ROUND(I456*H456,2)</f>
        <v>0</v>
      </c>
      <c r="K456" s="220" t="s">
        <v>150</v>
      </c>
      <c r="L456" s="44"/>
      <c r="M456" s="225" t="s">
        <v>1</v>
      </c>
      <c r="N456" s="226" t="s">
        <v>41</v>
      </c>
      <c r="O456" s="91"/>
      <c r="P456" s="227">
        <f>O456*H456</f>
        <v>0</v>
      </c>
      <c r="Q456" s="227">
        <v>2.0000000000000002E-05</v>
      </c>
      <c r="R456" s="227">
        <f>Q456*H456</f>
        <v>0.00050000000000000001</v>
      </c>
      <c r="S456" s="227">
        <v>0</v>
      </c>
      <c r="T456" s="228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29" t="s">
        <v>151</v>
      </c>
      <c r="AT456" s="229" t="s">
        <v>146</v>
      </c>
      <c r="AU456" s="229" t="s">
        <v>86</v>
      </c>
      <c r="AY456" s="17" t="s">
        <v>144</v>
      </c>
      <c r="BE456" s="230">
        <f>IF(N456="základní",J456,0)</f>
        <v>0</v>
      </c>
      <c r="BF456" s="230">
        <f>IF(N456="snížená",J456,0)</f>
        <v>0</v>
      </c>
      <c r="BG456" s="230">
        <f>IF(N456="zákl. přenesená",J456,0)</f>
        <v>0</v>
      </c>
      <c r="BH456" s="230">
        <f>IF(N456="sníž. přenesená",J456,0)</f>
        <v>0</v>
      </c>
      <c r="BI456" s="230">
        <f>IF(N456="nulová",J456,0)</f>
        <v>0</v>
      </c>
      <c r="BJ456" s="17" t="s">
        <v>84</v>
      </c>
      <c r="BK456" s="230">
        <f>ROUND(I456*H456,2)</f>
        <v>0</v>
      </c>
      <c r="BL456" s="17" t="s">
        <v>151</v>
      </c>
      <c r="BM456" s="229" t="s">
        <v>620</v>
      </c>
    </row>
    <row r="457" s="2" customFormat="1">
      <c r="A457" s="38"/>
      <c r="B457" s="39"/>
      <c r="C457" s="40"/>
      <c r="D457" s="231" t="s">
        <v>153</v>
      </c>
      <c r="E457" s="40"/>
      <c r="F457" s="232" t="s">
        <v>621</v>
      </c>
      <c r="G457" s="40"/>
      <c r="H457" s="40"/>
      <c r="I457" s="233"/>
      <c r="J457" s="40"/>
      <c r="K457" s="40"/>
      <c r="L457" s="44"/>
      <c r="M457" s="234"/>
      <c r="N457" s="235"/>
      <c r="O457" s="91"/>
      <c r="P457" s="91"/>
      <c r="Q457" s="91"/>
      <c r="R457" s="91"/>
      <c r="S457" s="91"/>
      <c r="T457" s="92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T457" s="17" t="s">
        <v>153</v>
      </c>
      <c r="AU457" s="17" t="s">
        <v>86</v>
      </c>
    </row>
    <row r="458" s="2" customFormat="1" ht="33" customHeight="1">
      <c r="A458" s="38"/>
      <c r="B458" s="39"/>
      <c r="C458" s="218" t="s">
        <v>622</v>
      </c>
      <c r="D458" s="218" t="s">
        <v>146</v>
      </c>
      <c r="E458" s="219" t="s">
        <v>623</v>
      </c>
      <c r="F458" s="220" t="s">
        <v>624</v>
      </c>
      <c r="G458" s="221" t="s">
        <v>204</v>
      </c>
      <c r="H458" s="222">
        <v>87.269999999999996</v>
      </c>
      <c r="I458" s="223"/>
      <c r="J458" s="224">
        <f>ROUND(I458*H458,2)</f>
        <v>0</v>
      </c>
      <c r="K458" s="220" t="s">
        <v>150</v>
      </c>
      <c r="L458" s="44"/>
      <c r="M458" s="225" t="s">
        <v>1</v>
      </c>
      <c r="N458" s="226" t="s">
        <v>41</v>
      </c>
      <c r="O458" s="91"/>
      <c r="P458" s="227">
        <f>O458*H458</f>
        <v>0</v>
      </c>
      <c r="Q458" s="227">
        <v>2.0000000000000002E-05</v>
      </c>
      <c r="R458" s="227">
        <f>Q458*H458</f>
        <v>0.0017454</v>
      </c>
      <c r="S458" s="227">
        <v>0</v>
      </c>
      <c r="T458" s="228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29" t="s">
        <v>151</v>
      </c>
      <c r="AT458" s="229" t="s">
        <v>146</v>
      </c>
      <c r="AU458" s="229" t="s">
        <v>86</v>
      </c>
      <c r="AY458" s="17" t="s">
        <v>144</v>
      </c>
      <c r="BE458" s="230">
        <f>IF(N458="základní",J458,0)</f>
        <v>0</v>
      </c>
      <c r="BF458" s="230">
        <f>IF(N458="snížená",J458,0)</f>
        <v>0</v>
      </c>
      <c r="BG458" s="230">
        <f>IF(N458="zákl. přenesená",J458,0)</f>
        <v>0</v>
      </c>
      <c r="BH458" s="230">
        <f>IF(N458="sníž. přenesená",J458,0)</f>
        <v>0</v>
      </c>
      <c r="BI458" s="230">
        <f>IF(N458="nulová",J458,0)</f>
        <v>0</v>
      </c>
      <c r="BJ458" s="17" t="s">
        <v>84</v>
      </c>
      <c r="BK458" s="230">
        <f>ROUND(I458*H458,2)</f>
        <v>0</v>
      </c>
      <c r="BL458" s="17" t="s">
        <v>151</v>
      </c>
      <c r="BM458" s="229" t="s">
        <v>625</v>
      </c>
    </row>
    <row r="459" s="2" customFormat="1">
      <c r="A459" s="38"/>
      <c r="B459" s="39"/>
      <c r="C459" s="40"/>
      <c r="D459" s="231" t="s">
        <v>153</v>
      </c>
      <c r="E459" s="40"/>
      <c r="F459" s="232" t="s">
        <v>626</v>
      </c>
      <c r="G459" s="40"/>
      <c r="H459" s="40"/>
      <c r="I459" s="233"/>
      <c r="J459" s="40"/>
      <c r="K459" s="40"/>
      <c r="L459" s="44"/>
      <c r="M459" s="234"/>
      <c r="N459" s="235"/>
      <c r="O459" s="91"/>
      <c r="P459" s="91"/>
      <c r="Q459" s="91"/>
      <c r="R459" s="91"/>
      <c r="S459" s="91"/>
      <c r="T459" s="92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T459" s="17" t="s">
        <v>153</v>
      </c>
      <c r="AU459" s="17" t="s">
        <v>86</v>
      </c>
    </row>
    <row r="460" s="14" customFormat="1">
      <c r="A460" s="14"/>
      <c r="B460" s="247"/>
      <c r="C460" s="248"/>
      <c r="D460" s="238" t="s">
        <v>155</v>
      </c>
      <c r="E460" s="249" t="s">
        <v>1</v>
      </c>
      <c r="F460" s="250" t="s">
        <v>627</v>
      </c>
      <c r="G460" s="248"/>
      <c r="H460" s="251">
        <v>13.199999999999999</v>
      </c>
      <c r="I460" s="252"/>
      <c r="J460" s="248"/>
      <c r="K460" s="248"/>
      <c r="L460" s="253"/>
      <c r="M460" s="254"/>
      <c r="N460" s="255"/>
      <c r="O460" s="255"/>
      <c r="P460" s="255"/>
      <c r="Q460" s="255"/>
      <c r="R460" s="255"/>
      <c r="S460" s="255"/>
      <c r="T460" s="256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7" t="s">
        <v>155</v>
      </c>
      <c r="AU460" s="257" t="s">
        <v>86</v>
      </c>
      <c r="AV460" s="14" t="s">
        <v>86</v>
      </c>
      <c r="AW460" s="14" t="s">
        <v>33</v>
      </c>
      <c r="AX460" s="14" t="s">
        <v>76</v>
      </c>
      <c r="AY460" s="257" t="s">
        <v>144</v>
      </c>
    </row>
    <row r="461" s="14" customFormat="1">
      <c r="A461" s="14"/>
      <c r="B461" s="247"/>
      <c r="C461" s="248"/>
      <c r="D461" s="238" t="s">
        <v>155</v>
      </c>
      <c r="E461" s="249" t="s">
        <v>1</v>
      </c>
      <c r="F461" s="250" t="s">
        <v>628</v>
      </c>
      <c r="G461" s="248"/>
      <c r="H461" s="251">
        <v>6.5999999999999996</v>
      </c>
      <c r="I461" s="252"/>
      <c r="J461" s="248"/>
      <c r="K461" s="248"/>
      <c r="L461" s="253"/>
      <c r="M461" s="254"/>
      <c r="N461" s="255"/>
      <c r="O461" s="255"/>
      <c r="P461" s="255"/>
      <c r="Q461" s="255"/>
      <c r="R461" s="255"/>
      <c r="S461" s="255"/>
      <c r="T461" s="256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7" t="s">
        <v>155</v>
      </c>
      <c r="AU461" s="257" t="s">
        <v>86</v>
      </c>
      <c r="AV461" s="14" t="s">
        <v>86</v>
      </c>
      <c r="AW461" s="14" t="s">
        <v>33</v>
      </c>
      <c r="AX461" s="14" t="s">
        <v>76</v>
      </c>
      <c r="AY461" s="257" t="s">
        <v>144</v>
      </c>
    </row>
    <row r="462" s="14" customFormat="1">
      <c r="A462" s="14"/>
      <c r="B462" s="247"/>
      <c r="C462" s="248"/>
      <c r="D462" s="238" t="s">
        <v>155</v>
      </c>
      <c r="E462" s="249" t="s">
        <v>1</v>
      </c>
      <c r="F462" s="250" t="s">
        <v>629</v>
      </c>
      <c r="G462" s="248"/>
      <c r="H462" s="251">
        <v>6.6299999999999999</v>
      </c>
      <c r="I462" s="252"/>
      <c r="J462" s="248"/>
      <c r="K462" s="248"/>
      <c r="L462" s="253"/>
      <c r="M462" s="254"/>
      <c r="N462" s="255"/>
      <c r="O462" s="255"/>
      <c r="P462" s="255"/>
      <c r="Q462" s="255"/>
      <c r="R462" s="255"/>
      <c r="S462" s="255"/>
      <c r="T462" s="256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7" t="s">
        <v>155</v>
      </c>
      <c r="AU462" s="257" t="s">
        <v>86</v>
      </c>
      <c r="AV462" s="14" t="s">
        <v>86</v>
      </c>
      <c r="AW462" s="14" t="s">
        <v>33</v>
      </c>
      <c r="AX462" s="14" t="s">
        <v>76</v>
      </c>
      <c r="AY462" s="257" t="s">
        <v>144</v>
      </c>
    </row>
    <row r="463" s="14" customFormat="1">
      <c r="A463" s="14"/>
      <c r="B463" s="247"/>
      <c r="C463" s="248"/>
      <c r="D463" s="238" t="s">
        <v>155</v>
      </c>
      <c r="E463" s="249" t="s">
        <v>1</v>
      </c>
      <c r="F463" s="250" t="s">
        <v>630</v>
      </c>
      <c r="G463" s="248"/>
      <c r="H463" s="251">
        <v>13</v>
      </c>
      <c r="I463" s="252"/>
      <c r="J463" s="248"/>
      <c r="K463" s="248"/>
      <c r="L463" s="253"/>
      <c r="M463" s="254"/>
      <c r="N463" s="255"/>
      <c r="O463" s="255"/>
      <c r="P463" s="255"/>
      <c r="Q463" s="255"/>
      <c r="R463" s="255"/>
      <c r="S463" s="255"/>
      <c r="T463" s="256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7" t="s">
        <v>155</v>
      </c>
      <c r="AU463" s="257" t="s">
        <v>86</v>
      </c>
      <c r="AV463" s="14" t="s">
        <v>86</v>
      </c>
      <c r="AW463" s="14" t="s">
        <v>33</v>
      </c>
      <c r="AX463" s="14" t="s">
        <v>76</v>
      </c>
      <c r="AY463" s="257" t="s">
        <v>144</v>
      </c>
    </row>
    <row r="464" s="14" customFormat="1">
      <c r="A464" s="14"/>
      <c r="B464" s="247"/>
      <c r="C464" s="248"/>
      <c r="D464" s="238" t="s">
        <v>155</v>
      </c>
      <c r="E464" s="249" t="s">
        <v>1</v>
      </c>
      <c r="F464" s="250" t="s">
        <v>631</v>
      </c>
      <c r="G464" s="248"/>
      <c r="H464" s="251">
        <v>13.199999999999999</v>
      </c>
      <c r="I464" s="252"/>
      <c r="J464" s="248"/>
      <c r="K464" s="248"/>
      <c r="L464" s="253"/>
      <c r="M464" s="254"/>
      <c r="N464" s="255"/>
      <c r="O464" s="255"/>
      <c r="P464" s="255"/>
      <c r="Q464" s="255"/>
      <c r="R464" s="255"/>
      <c r="S464" s="255"/>
      <c r="T464" s="256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7" t="s">
        <v>155</v>
      </c>
      <c r="AU464" s="257" t="s">
        <v>86</v>
      </c>
      <c r="AV464" s="14" t="s">
        <v>86</v>
      </c>
      <c r="AW464" s="14" t="s">
        <v>33</v>
      </c>
      <c r="AX464" s="14" t="s">
        <v>76</v>
      </c>
      <c r="AY464" s="257" t="s">
        <v>144</v>
      </c>
    </row>
    <row r="465" s="14" customFormat="1">
      <c r="A465" s="14"/>
      <c r="B465" s="247"/>
      <c r="C465" s="248"/>
      <c r="D465" s="238" t="s">
        <v>155</v>
      </c>
      <c r="E465" s="249" t="s">
        <v>1</v>
      </c>
      <c r="F465" s="250" t="s">
        <v>632</v>
      </c>
      <c r="G465" s="248"/>
      <c r="H465" s="251">
        <v>8</v>
      </c>
      <c r="I465" s="252"/>
      <c r="J465" s="248"/>
      <c r="K465" s="248"/>
      <c r="L465" s="253"/>
      <c r="M465" s="254"/>
      <c r="N465" s="255"/>
      <c r="O465" s="255"/>
      <c r="P465" s="255"/>
      <c r="Q465" s="255"/>
      <c r="R465" s="255"/>
      <c r="S465" s="255"/>
      <c r="T465" s="256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7" t="s">
        <v>155</v>
      </c>
      <c r="AU465" s="257" t="s">
        <v>86</v>
      </c>
      <c r="AV465" s="14" t="s">
        <v>86</v>
      </c>
      <c r="AW465" s="14" t="s">
        <v>33</v>
      </c>
      <c r="AX465" s="14" t="s">
        <v>76</v>
      </c>
      <c r="AY465" s="257" t="s">
        <v>144</v>
      </c>
    </row>
    <row r="466" s="14" customFormat="1">
      <c r="A466" s="14"/>
      <c r="B466" s="247"/>
      <c r="C466" s="248"/>
      <c r="D466" s="238" t="s">
        <v>155</v>
      </c>
      <c r="E466" s="249" t="s">
        <v>1</v>
      </c>
      <c r="F466" s="250" t="s">
        <v>633</v>
      </c>
      <c r="G466" s="248"/>
      <c r="H466" s="251">
        <v>26.640000000000001</v>
      </c>
      <c r="I466" s="252"/>
      <c r="J466" s="248"/>
      <c r="K466" s="248"/>
      <c r="L466" s="253"/>
      <c r="M466" s="254"/>
      <c r="N466" s="255"/>
      <c r="O466" s="255"/>
      <c r="P466" s="255"/>
      <c r="Q466" s="255"/>
      <c r="R466" s="255"/>
      <c r="S466" s="255"/>
      <c r="T466" s="256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7" t="s">
        <v>155</v>
      </c>
      <c r="AU466" s="257" t="s">
        <v>86</v>
      </c>
      <c r="AV466" s="14" t="s">
        <v>86</v>
      </c>
      <c r="AW466" s="14" t="s">
        <v>33</v>
      </c>
      <c r="AX466" s="14" t="s">
        <v>76</v>
      </c>
      <c r="AY466" s="257" t="s">
        <v>144</v>
      </c>
    </row>
    <row r="467" s="15" customFormat="1">
      <c r="A467" s="15"/>
      <c r="B467" s="258"/>
      <c r="C467" s="259"/>
      <c r="D467" s="238" t="s">
        <v>155</v>
      </c>
      <c r="E467" s="260" t="s">
        <v>1</v>
      </c>
      <c r="F467" s="261" t="s">
        <v>160</v>
      </c>
      <c r="G467" s="259"/>
      <c r="H467" s="262">
        <v>87.269999999999996</v>
      </c>
      <c r="I467" s="263"/>
      <c r="J467" s="259"/>
      <c r="K467" s="259"/>
      <c r="L467" s="264"/>
      <c r="M467" s="265"/>
      <c r="N467" s="266"/>
      <c r="O467" s="266"/>
      <c r="P467" s="266"/>
      <c r="Q467" s="266"/>
      <c r="R467" s="266"/>
      <c r="S467" s="266"/>
      <c r="T467" s="267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68" t="s">
        <v>155</v>
      </c>
      <c r="AU467" s="268" t="s">
        <v>86</v>
      </c>
      <c r="AV467" s="15" t="s">
        <v>151</v>
      </c>
      <c r="AW467" s="15" t="s">
        <v>33</v>
      </c>
      <c r="AX467" s="15" t="s">
        <v>84</v>
      </c>
      <c r="AY467" s="268" t="s">
        <v>144</v>
      </c>
    </row>
    <row r="468" s="2" customFormat="1" ht="21.75" customHeight="1">
      <c r="A468" s="38"/>
      <c r="B468" s="39"/>
      <c r="C468" s="218" t="s">
        <v>634</v>
      </c>
      <c r="D468" s="218" t="s">
        <v>146</v>
      </c>
      <c r="E468" s="219" t="s">
        <v>635</v>
      </c>
      <c r="F468" s="220" t="s">
        <v>636</v>
      </c>
      <c r="G468" s="221" t="s">
        <v>637</v>
      </c>
      <c r="H468" s="222">
        <v>7</v>
      </c>
      <c r="I468" s="223"/>
      <c r="J468" s="224">
        <f>ROUND(I468*H468,2)</f>
        <v>0</v>
      </c>
      <c r="K468" s="220" t="s">
        <v>150</v>
      </c>
      <c r="L468" s="44"/>
      <c r="M468" s="225" t="s">
        <v>1</v>
      </c>
      <c r="N468" s="226" t="s">
        <v>41</v>
      </c>
      <c r="O468" s="91"/>
      <c r="P468" s="227">
        <f>O468*H468</f>
        <v>0</v>
      </c>
      <c r="Q468" s="227">
        <v>0.04684</v>
      </c>
      <c r="R468" s="227">
        <f>Q468*H468</f>
        <v>0.32788</v>
      </c>
      <c r="S468" s="227">
        <v>0</v>
      </c>
      <c r="T468" s="228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29" t="s">
        <v>151</v>
      </c>
      <c r="AT468" s="229" t="s">
        <v>146</v>
      </c>
      <c r="AU468" s="229" t="s">
        <v>86</v>
      </c>
      <c r="AY468" s="17" t="s">
        <v>144</v>
      </c>
      <c r="BE468" s="230">
        <f>IF(N468="základní",J468,0)</f>
        <v>0</v>
      </c>
      <c r="BF468" s="230">
        <f>IF(N468="snížená",J468,0)</f>
        <v>0</v>
      </c>
      <c r="BG468" s="230">
        <f>IF(N468="zákl. přenesená",J468,0)</f>
        <v>0</v>
      </c>
      <c r="BH468" s="230">
        <f>IF(N468="sníž. přenesená",J468,0)</f>
        <v>0</v>
      </c>
      <c r="BI468" s="230">
        <f>IF(N468="nulová",J468,0)</f>
        <v>0</v>
      </c>
      <c r="BJ468" s="17" t="s">
        <v>84</v>
      </c>
      <c r="BK468" s="230">
        <f>ROUND(I468*H468,2)</f>
        <v>0</v>
      </c>
      <c r="BL468" s="17" t="s">
        <v>151</v>
      </c>
      <c r="BM468" s="229" t="s">
        <v>638</v>
      </c>
    </row>
    <row r="469" s="2" customFormat="1">
      <c r="A469" s="38"/>
      <c r="B469" s="39"/>
      <c r="C469" s="40"/>
      <c r="D469" s="231" t="s">
        <v>153</v>
      </c>
      <c r="E469" s="40"/>
      <c r="F469" s="232" t="s">
        <v>639</v>
      </c>
      <c r="G469" s="40"/>
      <c r="H469" s="40"/>
      <c r="I469" s="233"/>
      <c r="J469" s="40"/>
      <c r="K469" s="40"/>
      <c r="L469" s="44"/>
      <c r="M469" s="234"/>
      <c r="N469" s="235"/>
      <c r="O469" s="91"/>
      <c r="P469" s="91"/>
      <c r="Q469" s="91"/>
      <c r="R469" s="91"/>
      <c r="S469" s="91"/>
      <c r="T469" s="92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T469" s="17" t="s">
        <v>153</v>
      </c>
      <c r="AU469" s="17" t="s">
        <v>86</v>
      </c>
    </row>
    <row r="470" s="13" customFormat="1">
      <c r="A470" s="13"/>
      <c r="B470" s="236"/>
      <c r="C470" s="237"/>
      <c r="D470" s="238" t="s">
        <v>155</v>
      </c>
      <c r="E470" s="239" t="s">
        <v>1</v>
      </c>
      <c r="F470" s="240" t="s">
        <v>640</v>
      </c>
      <c r="G470" s="237"/>
      <c r="H470" s="239" t="s">
        <v>1</v>
      </c>
      <c r="I470" s="241"/>
      <c r="J470" s="237"/>
      <c r="K470" s="237"/>
      <c r="L470" s="242"/>
      <c r="M470" s="243"/>
      <c r="N470" s="244"/>
      <c r="O470" s="244"/>
      <c r="P470" s="244"/>
      <c r="Q470" s="244"/>
      <c r="R470" s="244"/>
      <c r="S470" s="244"/>
      <c r="T470" s="245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6" t="s">
        <v>155</v>
      </c>
      <c r="AU470" s="246" t="s">
        <v>86</v>
      </c>
      <c r="AV470" s="13" t="s">
        <v>84</v>
      </c>
      <c r="AW470" s="13" t="s">
        <v>33</v>
      </c>
      <c r="AX470" s="13" t="s">
        <v>76</v>
      </c>
      <c r="AY470" s="246" t="s">
        <v>144</v>
      </c>
    </row>
    <row r="471" s="14" customFormat="1">
      <c r="A471" s="14"/>
      <c r="B471" s="247"/>
      <c r="C471" s="248"/>
      <c r="D471" s="238" t="s">
        <v>155</v>
      </c>
      <c r="E471" s="249" t="s">
        <v>1</v>
      </c>
      <c r="F471" s="250" t="s">
        <v>641</v>
      </c>
      <c r="G471" s="248"/>
      <c r="H471" s="251">
        <v>3</v>
      </c>
      <c r="I471" s="252"/>
      <c r="J471" s="248"/>
      <c r="K471" s="248"/>
      <c r="L471" s="253"/>
      <c r="M471" s="254"/>
      <c r="N471" s="255"/>
      <c r="O471" s="255"/>
      <c r="P471" s="255"/>
      <c r="Q471" s="255"/>
      <c r="R471" s="255"/>
      <c r="S471" s="255"/>
      <c r="T471" s="256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7" t="s">
        <v>155</v>
      </c>
      <c r="AU471" s="257" t="s">
        <v>86</v>
      </c>
      <c r="AV471" s="14" t="s">
        <v>86</v>
      </c>
      <c r="AW471" s="14" t="s">
        <v>33</v>
      </c>
      <c r="AX471" s="14" t="s">
        <v>76</v>
      </c>
      <c r="AY471" s="257" t="s">
        <v>144</v>
      </c>
    </row>
    <row r="472" s="14" customFormat="1">
      <c r="A472" s="14"/>
      <c r="B472" s="247"/>
      <c r="C472" s="248"/>
      <c r="D472" s="238" t="s">
        <v>155</v>
      </c>
      <c r="E472" s="249" t="s">
        <v>1</v>
      </c>
      <c r="F472" s="250" t="s">
        <v>642</v>
      </c>
      <c r="G472" s="248"/>
      <c r="H472" s="251">
        <v>1</v>
      </c>
      <c r="I472" s="252"/>
      <c r="J472" s="248"/>
      <c r="K472" s="248"/>
      <c r="L472" s="253"/>
      <c r="M472" s="254"/>
      <c r="N472" s="255"/>
      <c r="O472" s="255"/>
      <c r="P472" s="255"/>
      <c r="Q472" s="255"/>
      <c r="R472" s="255"/>
      <c r="S472" s="255"/>
      <c r="T472" s="256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7" t="s">
        <v>155</v>
      </c>
      <c r="AU472" s="257" t="s">
        <v>86</v>
      </c>
      <c r="AV472" s="14" t="s">
        <v>86</v>
      </c>
      <c r="AW472" s="14" t="s">
        <v>33</v>
      </c>
      <c r="AX472" s="14" t="s">
        <v>76</v>
      </c>
      <c r="AY472" s="257" t="s">
        <v>144</v>
      </c>
    </row>
    <row r="473" s="14" customFormat="1">
      <c r="A473" s="14"/>
      <c r="B473" s="247"/>
      <c r="C473" s="248"/>
      <c r="D473" s="238" t="s">
        <v>155</v>
      </c>
      <c r="E473" s="249" t="s">
        <v>1</v>
      </c>
      <c r="F473" s="250" t="s">
        <v>643</v>
      </c>
      <c r="G473" s="248"/>
      <c r="H473" s="251">
        <v>2</v>
      </c>
      <c r="I473" s="252"/>
      <c r="J473" s="248"/>
      <c r="K473" s="248"/>
      <c r="L473" s="253"/>
      <c r="M473" s="254"/>
      <c r="N473" s="255"/>
      <c r="O473" s="255"/>
      <c r="P473" s="255"/>
      <c r="Q473" s="255"/>
      <c r="R473" s="255"/>
      <c r="S473" s="255"/>
      <c r="T473" s="256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7" t="s">
        <v>155</v>
      </c>
      <c r="AU473" s="257" t="s">
        <v>86</v>
      </c>
      <c r="AV473" s="14" t="s">
        <v>86</v>
      </c>
      <c r="AW473" s="14" t="s">
        <v>33</v>
      </c>
      <c r="AX473" s="14" t="s">
        <v>76</v>
      </c>
      <c r="AY473" s="257" t="s">
        <v>144</v>
      </c>
    </row>
    <row r="474" s="13" customFormat="1">
      <c r="A474" s="13"/>
      <c r="B474" s="236"/>
      <c r="C474" s="237"/>
      <c r="D474" s="238" t="s">
        <v>155</v>
      </c>
      <c r="E474" s="239" t="s">
        <v>1</v>
      </c>
      <c r="F474" s="240" t="s">
        <v>544</v>
      </c>
      <c r="G474" s="237"/>
      <c r="H474" s="239" t="s">
        <v>1</v>
      </c>
      <c r="I474" s="241"/>
      <c r="J474" s="237"/>
      <c r="K474" s="237"/>
      <c r="L474" s="242"/>
      <c r="M474" s="243"/>
      <c r="N474" s="244"/>
      <c r="O474" s="244"/>
      <c r="P474" s="244"/>
      <c r="Q474" s="244"/>
      <c r="R474" s="244"/>
      <c r="S474" s="244"/>
      <c r="T474" s="245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6" t="s">
        <v>155</v>
      </c>
      <c r="AU474" s="246" t="s">
        <v>86</v>
      </c>
      <c r="AV474" s="13" t="s">
        <v>84</v>
      </c>
      <c r="AW474" s="13" t="s">
        <v>33</v>
      </c>
      <c r="AX474" s="13" t="s">
        <v>76</v>
      </c>
      <c r="AY474" s="246" t="s">
        <v>144</v>
      </c>
    </row>
    <row r="475" s="14" customFormat="1">
      <c r="A475" s="14"/>
      <c r="B475" s="247"/>
      <c r="C475" s="248"/>
      <c r="D475" s="238" t="s">
        <v>155</v>
      </c>
      <c r="E475" s="249" t="s">
        <v>1</v>
      </c>
      <c r="F475" s="250" t="s">
        <v>644</v>
      </c>
      <c r="G475" s="248"/>
      <c r="H475" s="251">
        <v>1</v>
      </c>
      <c r="I475" s="252"/>
      <c r="J475" s="248"/>
      <c r="K475" s="248"/>
      <c r="L475" s="253"/>
      <c r="M475" s="254"/>
      <c r="N475" s="255"/>
      <c r="O475" s="255"/>
      <c r="P475" s="255"/>
      <c r="Q475" s="255"/>
      <c r="R475" s="255"/>
      <c r="S475" s="255"/>
      <c r="T475" s="256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7" t="s">
        <v>155</v>
      </c>
      <c r="AU475" s="257" t="s">
        <v>86</v>
      </c>
      <c r="AV475" s="14" t="s">
        <v>86</v>
      </c>
      <c r="AW475" s="14" t="s">
        <v>33</v>
      </c>
      <c r="AX475" s="14" t="s">
        <v>76</v>
      </c>
      <c r="AY475" s="257" t="s">
        <v>144</v>
      </c>
    </row>
    <row r="476" s="15" customFormat="1">
      <c r="A476" s="15"/>
      <c r="B476" s="258"/>
      <c r="C476" s="259"/>
      <c r="D476" s="238" t="s">
        <v>155</v>
      </c>
      <c r="E476" s="260" t="s">
        <v>1</v>
      </c>
      <c r="F476" s="261" t="s">
        <v>160</v>
      </c>
      <c r="G476" s="259"/>
      <c r="H476" s="262">
        <v>7</v>
      </c>
      <c r="I476" s="263"/>
      <c r="J476" s="259"/>
      <c r="K476" s="259"/>
      <c r="L476" s="264"/>
      <c r="M476" s="265"/>
      <c r="N476" s="266"/>
      <c r="O476" s="266"/>
      <c r="P476" s="266"/>
      <c r="Q476" s="266"/>
      <c r="R476" s="266"/>
      <c r="S476" s="266"/>
      <c r="T476" s="267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68" t="s">
        <v>155</v>
      </c>
      <c r="AU476" s="268" t="s">
        <v>86</v>
      </c>
      <c r="AV476" s="15" t="s">
        <v>151</v>
      </c>
      <c r="AW476" s="15" t="s">
        <v>33</v>
      </c>
      <c r="AX476" s="15" t="s">
        <v>84</v>
      </c>
      <c r="AY476" s="268" t="s">
        <v>144</v>
      </c>
    </row>
    <row r="477" s="2" customFormat="1" ht="33" customHeight="1">
      <c r="A477" s="38"/>
      <c r="B477" s="39"/>
      <c r="C477" s="269" t="s">
        <v>645</v>
      </c>
      <c r="D477" s="269" t="s">
        <v>193</v>
      </c>
      <c r="E477" s="270" t="s">
        <v>646</v>
      </c>
      <c r="F477" s="271" t="s">
        <v>647</v>
      </c>
      <c r="G477" s="272" t="s">
        <v>637</v>
      </c>
      <c r="H477" s="273">
        <v>2</v>
      </c>
      <c r="I477" s="274"/>
      <c r="J477" s="275">
        <f>ROUND(I477*H477,2)</f>
        <v>0</v>
      </c>
      <c r="K477" s="271" t="s">
        <v>150</v>
      </c>
      <c r="L477" s="276"/>
      <c r="M477" s="277" t="s">
        <v>1</v>
      </c>
      <c r="N477" s="278" t="s">
        <v>41</v>
      </c>
      <c r="O477" s="91"/>
      <c r="P477" s="227">
        <f>O477*H477</f>
        <v>0</v>
      </c>
      <c r="Q477" s="227">
        <v>0.012250000000000001</v>
      </c>
      <c r="R477" s="227">
        <f>Q477*H477</f>
        <v>0.024500000000000001</v>
      </c>
      <c r="S477" s="227">
        <v>0</v>
      </c>
      <c r="T477" s="228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29" t="s">
        <v>197</v>
      </c>
      <c r="AT477" s="229" t="s">
        <v>193</v>
      </c>
      <c r="AU477" s="229" t="s">
        <v>86</v>
      </c>
      <c r="AY477" s="17" t="s">
        <v>144</v>
      </c>
      <c r="BE477" s="230">
        <f>IF(N477="základní",J477,0)</f>
        <v>0</v>
      </c>
      <c r="BF477" s="230">
        <f>IF(N477="snížená",J477,0)</f>
        <v>0</v>
      </c>
      <c r="BG477" s="230">
        <f>IF(N477="zákl. přenesená",J477,0)</f>
        <v>0</v>
      </c>
      <c r="BH477" s="230">
        <f>IF(N477="sníž. přenesená",J477,0)</f>
        <v>0</v>
      </c>
      <c r="BI477" s="230">
        <f>IF(N477="nulová",J477,0)</f>
        <v>0</v>
      </c>
      <c r="BJ477" s="17" t="s">
        <v>84</v>
      </c>
      <c r="BK477" s="230">
        <f>ROUND(I477*H477,2)</f>
        <v>0</v>
      </c>
      <c r="BL477" s="17" t="s">
        <v>151</v>
      </c>
      <c r="BM477" s="229" t="s">
        <v>648</v>
      </c>
    </row>
    <row r="478" s="2" customFormat="1" ht="33" customHeight="1">
      <c r="A478" s="38"/>
      <c r="B478" s="39"/>
      <c r="C478" s="269" t="s">
        <v>649</v>
      </c>
      <c r="D478" s="269" t="s">
        <v>193</v>
      </c>
      <c r="E478" s="270" t="s">
        <v>650</v>
      </c>
      <c r="F478" s="271" t="s">
        <v>651</v>
      </c>
      <c r="G478" s="272" t="s">
        <v>637</v>
      </c>
      <c r="H478" s="273">
        <v>1</v>
      </c>
      <c r="I478" s="274"/>
      <c r="J478" s="275">
        <f>ROUND(I478*H478,2)</f>
        <v>0</v>
      </c>
      <c r="K478" s="271" t="s">
        <v>150</v>
      </c>
      <c r="L478" s="276"/>
      <c r="M478" s="277" t="s">
        <v>1</v>
      </c>
      <c r="N478" s="278" t="s">
        <v>41</v>
      </c>
      <c r="O478" s="91"/>
      <c r="P478" s="227">
        <f>O478*H478</f>
        <v>0</v>
      </c>
      <c r="Q478" s="227">
        <v>0.01272</v>
      </c>
      <c r="R478" s="227">
        <f>Q478*H478</f>
        <v>0.01272</v>
      </c>
      <c r="S478" s="227">
        <v>0</v>
      </c>
      <c r="T478" s="228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29" t="s">
        <v>197</v>
      </c>
      <c r="AT478" s="229" t="s">
        <v>193</v>
      </c>
      <c r="AU478" s="229" t="s">
        <v>86</v>
      </c>
      <c r="AY478" s="17" t="s">
        <v>144</v>
      </c>
      <c r="BE478" s="230">
        <f>IF(N478="základní",J478,0)</f>
        <v>0</v>
      </c>
      <c r="BF478" s="230">
        <f>IF(N478="snížená",J478,0)</f>
        <v>0</v>
      </c>
      <c r="BG478" s="230">
        <f>IF(N478="zákl. přenesená",J478,0)</f>
        <v>0</v>
      </c>
      <c r="BH478" s="230">
        <f>IF(N478="sníž. přenesená",J478,0)</f>
        <v>0</v>
      </c>
      <c r="BI478" s="230">
        <f>IF(N478="nulová",J478,0)</f>
        <v>0</v>
      </c>
      <c r="BJ478" s="17" t="s">
        <v>84</v>
      </c>
      <c r="BK478" s="230">
        <f>ROUND(I478*H478,2)</f>
        <v>0</v>
      </c>
      <c r="BL478" s="17" t="s">
        <v>151</v>
      </c>
      <c r="BM478" s="229" t="s">
        <v>652</v>
      </c>
    </row>
    <row r="479" s="2" customFormat="1" ht="33" customHeight="1">
      <c r="A479" s="38"/>
      <c r="B479" s="39"/>
      <c r="C479" s="269" t="s">
        <v>653</v>
      </c>
      <c r="D479" s="269" t="s">
        <v>193</v>
      </c>
      <c r="E479" s="270" t="s">
        <v>654</v>
      </c>
      <c r="F479" s="271" t="s">
        <v>655</v>
      </c>
      <c r="G479" s="272" t="s">
        <v>637</v>
      </c>
      <c r="H479" s="273">
        <v>4</v>
      </c>
      <c r="I479" s="274"/>
      <c r="J479" s="275">
        <f>ROUND(I479*H479,2)</f>
        <v>0</v>
      </c>
      <c r="K479" s="271" t="s">
        <v>150</v>
      </c>
      <c r="L479" s="276"/>
      <c r="M479" s="277" t="s">
        <v>1</v>
      </c>
      <c r="N479" s="278" t="s">
        <v>41</v>
      </c>
      <c r="O479" s="91"/>
      <c r="P479" s="227">
        <f>O479*H479</f>
        <v>0</v>
      </c>
      <c r="Q479" s="227">
        <v>0.012489999999999999</v>
      </c>
      <c r="R479" s="227">
        <f>Q479*H479</f>
        <v>0.049959999999999997</v>
      </c>
      <c r="S479" s="227">
        <v>0</v>
      </c>
      <c r="T479" s="228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29" t="s">
        <v>197</v>
      </c>
      <c r="AT479" s="229" t="s">
        <v>193</v>
      </c>
      <c r="AU479" s="229" t="s">
        <v>86</v>
      </c>
      <c r="AY479" s="17" t="s">
        <v>144</v>
      </c>
      <c r="BE479" s="230">
        <f>IF(N479="základní",J479,0)</f>
        <v>0</v>
      </c>
      <c r="BF479" s="230">
        <f>IF(N479="snížená",J479,0)</f>
        <v>0</v>
      </c>
      <c r="BG479" s="230">
        <f>IF(N479="zákl. přenesená",J479,0)</f>
        <v>0</v>
      </c>
      <c r="BH479" s="230">
        <f>IF(N479="sníž. přenesená",J479,0)</f>
        <v>0</v>
      </c>
      <c r="BI479" s="230">
        <f>IF(N479="nulová",J479,0)</f>
        <v>0</v>
      </c>
      <c r="BJ479" s="17" t="s">
        <v>84</v>
      </c>
      <c r="BK479" s="230">
        <f>ROUND(I479*H479,2)</f>
        <v>0</v>
      </c>
      <c r="BL479" s="17" t="s">
        <v>151</v>
      </c>
      <c r="BM479" s="229" t="s">
        <v>656</v>
      </c>
    </row>
    <row r="480" s="2" customFormat="1" ht="33" customHeight="1">
      <c r="A480" s="38"/>
      <c r="B480" s="39"/>
      <c r="C480" s="218" t="s">
        <v>657</v>
      </c>
      <c r="D480" s="218" t="s">
        <v>146</v>
      </c>
      <c r="E480" s="219" t="s">
        <v>658</v>
      </c>
      <c r="F480" s="220" t="s">
        <v>659</v>
      </c>
      <c r="G480" s="221" t="s">
        <v>637</v>
      </c>
      <c r="H480" s="222">
        <v>1</v>
      </c>
      <c r="I480" s="223"/>
      <c r="J480" s="224">
        <f>ROUND(I480*H480,2)</f>
        <v>0</v>
      </c>
      <c r="K480" s="220" t="s">
        <v>150</v>
      </c>
      <c r="L480" s="44"/>
      <c r="M480" s="225" t="s">
        <v>1</v>
      </c>
      <c r="N480" s="226" t="s">
        <v>41</v>
      </c>
      <c r="O480" s="91"/>
      <c r="P480" s="227">
        <f>O480*H480</f>
        <v>0</v>
      </c>
      <c r="Q480" s="227">
        <v>0.053620000000000001</v>
      </c>
      <c r="R480" s="227">
        <f>Q480*H480</f>
        <v>0.053620000000000001</v>
      </c>
      <c r="S480" s="227">
        <v>0</v>
      </c>
      <c r="T480" s="228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29" t="s">
        <v>151</v>
      </c>
      <c r="AT480" s="229" t="s">
        <v>146</v>
      </c>
      <c r="AU480" s="229" t="s">
        <v>86</v>
      </c>
      <c r="AY480" s="17" t="s">
        <v>144</v>
      </c>
      <c r="BE480" s="230">
        <f>IF(N480="základní",J480,0)</f>
        <v>0</v>
      </c>
      <c r="BF480" s="230">
        <f>IF(N480="snížená",J480,0)</f>
        <v>0</v>
      </c>
      <c r="BG480" s="230">
        <f>IF(N480="zákl. přenesená",J480,0)</f>
        <v>0</v>
      </c>
      <c r="BH480" s="230">
        <f>IF(N480="sníž. přenesená",J480,0)</f>
        <v>0</v>
      </c>
      <c r="BI480" s="230">
        <f>IF(N480="nulová",J480,0)</f>
        <v>0</v>
      </c>
      <c r="BJ480" s="17" t="s">
        <v>84</v>
      </c>
      <c r="BK480" s="230">
        <f>ROUND(I480*H480,2)</f>
        <v>0</v>
      </c>
      <c r="BL480" s="17" t="s">
        <v>151</v>
      </c>
      <c r="BM480" s="229" t="s">
        <v>660</v>
      </c>
    </row>
    <row r="481" s="2" customFormat="1">
      <c r="A481" s="38"/>
      <c r="B481" s="39"/>
      <c r="C481" s="40"/>
      <c r="D481" s="231" t="s">
        <v>153</v>
      </c>
      <c r="E481" s="40"/>
      <c r="F481" s="232" t="s">
        <v>661</v>
      </c>
      <c r="G481" s="40"/>
      <c r="H481" s="40"/>
      <c r="I481" s="233"/>
      <c r="J481" s="40"/>
      <c r="K481" s="40"/>
      <c r="L481" s="44"/>
      <c r="M481" s="234"/>
      <c r="N481" s="235"/>
      <c r="O481" s="91"/>
      <c r="P481" s="91"/>
      <c r="Q481" s="91"/>
      <c r="R481" s="91"/>
      <c r="S481" s="91"/>
      <c r="T481" s="92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T481" s="17" t="s">
        <v>153</v>
      </c>
      <c r="AU481" s="17" t="s">
        <v>86</v>
      </c>
    </row>
    <row r="482" s="2" customFormat="1" ht="24.15" customHeight="1">
      <c r="A482" s="38"/>
      <c r="B482" s="39"/>
      <c r="C482" s="269" t="s">
        <v>662</v>
      </c>
      <c r="D482" s="269" t="s">
        <v>193</v>
      </c>
      <c r="E482" s="270" t="s">
        <v>663</v>
      </c>
      <c r="F482" s="271" t="s">
        <v>664</v>
      </c>
      <c r="G482" s="272" t="s">
        <v>637</v>
      </c>
      <c r="H482" s="273">
        <v>1</v>
      </c>
      <c r="I482" s="274"/>
      <c r="J482" s="275">
        <f>ROUND(I482*H482,2)</f>
        <v>0</v>
      </c>
      <c r="K482" s="271" t="s">
        <v>150</v>
      </c>
      <c r="L482" s="276"/>
      <c r="M482" s="277" t="s">
        <v>1</v>
      </c>
      <c r="N482" s="278" t="s">
        <v>41</v>
      </c>
      <c r="O482" s="91"/>
      <c r="P482" s="227">
        <f>O482*H482</f>
        <v>0</v>
      </c>
      <c r="Q482" s="227">
        <v>0.042500000000000003</v>
      </c>
      <c r="R482" s="227">
        <f>Q482*H482</f>
        <v>0.042500000000000003</v>
      </c>
      <c r="S482" s="227">
        <v>0</v>
      </c>
      <c r="T482" s="228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29" t="s">
        <v>197</v>
      </c>
      <c r="AT482" s="229" t="s">
        <v>193</v>
      </c>
      <c r="AU482" s="229" t="s">
        <v>86</v>
      </c>
      <c r="AY482" s="17" t="s">
        <v>144</v>
      </c>
      <c r="BE482" s="230">
        <f>IF(N482="základní",J482,0)</f>
        <v>0</v>
      </c>
      <c r="BF482" s="230">
        <f>IF(N482="snížená",J482,0)</f>
        <v>0</v>
      </c>
      <c r="BG482" s="230">
        <f>IF(N482="zákl. přenesená",J482,0)</f>
        <v>0</v>
      </c>
      <c r="BH482" s="230">
        <f>IF(N482="sníž. přenesená",J482,0)</f>
        <v>0</v>
      </c>
      <c r="BI482" s="230">
        <f>IF(N482="nulová",J482,0)</f>
        <v>0</v>
      </c>
      <c r="BJ482" s="17" t="s">
        <v>84</v>
      </c>
      <c r="BK482" s="230">
        <f>ROUND(I482*H482,2)</f>
        <v>0</v>
      </c>
      <c r="BL482" s="17" t="s">
        <v>151</v>
      </c>
      <c r="BM482" s="229" t="s">
        <v>665</v>
      </c>
    </row>
    <row r="483" s="12" customFormat="1" ht="22.8" customHeight="1">
      <c r="A483" s="12"/>
      <c r="B483" s="202"/>
      <c r="C483" s="203"/>
      <c r="D483" s="204" t="s">
        <v>75</v>
      </c>
      <c r="E483" s="216" t="s">
        <v>219</v>
      </c>
      <c r="F483" s="216" t="s">
        <v>666</v>
      </c>
      <c r="G483" s="203"/>
      <c r="H483" s="203"/>
      <c r="I483" s="206"/>
      <c r="J483" s="217">
        <f>BK483</f>
        <v>0</v>
      </c>
      <c r="K483" s="203"/>
      <c r="L483" s="208"/>
      <c r="M483" s="209"/>
      <c r="N483" s="210"/>
      <c r="O483" s="210"/>
      <c r="P483" s="211">
        <f>SUM(P484:P623)</f>
        <v>0</v>
      </c>
      <c r="Q483" s="210"/>
      <c r="R483" s="211">
        <f>SUM(R484:R623)</f>
        <v>0.034345000000000001</v>
      </c>
      <c r="S483" s="210"/>
      <c r="T483" s="212">
        <f>SUM(T484:T623)</f>
        <v>144.71562800000001</v>
      </c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R483" s="213" t="s">
        <v>84</v>
      </c>
      <c r="AT483" s="214" t="s">
        <v>75</v>
      </c>
      <c r="AU483" s="214" t="s">
        <v>84</v>
      </c>
      <c r="AY483" s="213" t="s">
        <v>144</v>
      </c>
      <c r="BK483" s="215">
        <f>SUM(BK484:BK623)</f>
        <v>0</v>
      </c>
    </row>
    <row r="484" s="2" customFormat="1" ht="24.15" customHeight="1">
      <c r="A484" s="38"/>
      <c r="B484" s="39"/>
      <c r="C484" s="218" t="s">
        <v>622</v>
      </c>
      <c r="D484" s="218" t="s">
        <v>146</v>
      </c>
      <c r="E484" s="219" t="s">
        <v>667</v>
      </c>
      <c r="F484" s="220" t="s">
        <v>668</v>
      </c>
      <c r="G484" s="221" t="s">
        <v>204</v>
      </c>
      <c r="H484" s="222">
        <v>5.5</v>
      </c>
      <c r="I484" s="223"/>
      <c r="J484" s="224">
        <f>ROUND(I484*H484,2)</f>
        <v>0</v>
      </c>
      <c r="K484" s="220" t="s">
        <v>150</v>
      </c>
      <c r="L484" s="44"/>
      <c r="M484" s="225" t="s">
        <v>1</v>
      </c>
      <c r="N484" s="226" t="s">
        <v>41</v>
      </c>
      <c r="O484" s="91"/>
      <c r="P484" s="227">
        <f>O484*H484</f>
        <v>0</v>
      </c>
      <c r="Q484" s="227">
        <v>3.0000000000000001E-05</v>
      </c>
      <c r="R484" s="227">
        <f>Q484*H484</f>
        <v>0.000165</v>
      </c>
      <c r="S484" s="227">
        <v>0</v>
      </c>
      <c r="T484" s="228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29" t="s">
        <v>151</v>
      </c>
      <c r="AT484" s="229" t="s">
        <v>146</v>
      </c>
      <c r="AU484" s="229" t="s">
        <v>86</v>
      </c>
      <c r="AY484" s="17" t="s">
        <v>144</v>
      </c>
      <c r="BE484" s="230">
        <f>IF(N484="základní",J484,0)</f>
        <v>0</v>
      </c>
      <c r="BF484" s="230">
        <f>IF(N484="snížená",J484,0)</f>
        <v>0</v>
      </c>
      <c r="BG484" s="230">
        <f>IF(N484="zákl. přenesená",J484,0)</f>
        <v>0</v>
      </c>
      <c r="BH484" s="230">
        <f>IF(N484="sníž. přenesená",J484,0)</f>
        <v>0</v>
      </c>
      <c r="BI484" s="230">
        <f>IF(N484="nulová",J484,0)</f>
        <v>0</v>
      </c>
      <c r="BJ484" s="17" t="s">
        <v>84</v>
      </c>
      <c r="BK484" s="230">
        <f>ROUND(I484*H484,2)</f>
        <v>0</v>
      </c>
      <c r="BL484" s="17" t="s">
        <v>151</v>
      </c>
      <c r="BM484" s="229" t="s">
        <v>669</v>
      </c>
    </row>
    <row r="485" s="2" customFormat="1">
      <c r="A485" s="38"/>
      <c r="B485" s="39"/>
      <c r="C485" s="40"/>
      <c r="D485" s="231" t="s">
        <v>153</v>
      </c>
      <c r="E485" s="40"/>
      <c r="F485" s="232" t="s">
        <v>670</v>
      </c>
      <c r="G485" s="40"/>
      <c r="H485" s="40"/>
      <c r="I485" s="233"/>
      <c r="J485" s="40"/>
      <c r="K485" s="40"/>
      <c r="L485" s="44"/>
      <c r="M485" s="234"/>
      <c r="N485" s="235"/>
      <c r="O485" s="91"/>
      <c r="P485" s="91"/>
      <c r="Q485" s="91"/>
      <c r="R485" s="91"/>
      <c r="S485" s="91"/>
      <c r="T485" s="92"/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T485" s="17" t="s">
        <v>153</v>
      </c>
      <c r="AU485" s="17" t="s">
        <v>86</v>
      </c>
    </row>
    <row r="486" s="13" customFormat="1">
      <c r="A486" s="13"/>
      <c r="B486" s="236"/>
      <c r="C486" s="237"/>
      <c r="D486" s="238" t="s">
        <v>155</v>
      </c>
      <c r="E486" s="239" t="s">
        <v>1</v>
      </c>
      <c r="F486" s="240" t="s">
        <v>671</v>
      </c>
      <c r="G486" s="237"/>
      <c r="H486" s="239" t="s">
        <v>1</v>
      </c>
      <c r="I486" s="241"/>
      <c r="J486" s="237"/>
      <c r="K486" s="237"/>
      <c r="L486" s="242"/>
      <c r="M486" s="243"/>
      <c r="N486" s="244"/>
      <c r="O486" s="244"/>
      <c r="P486" s="244"/>
      <c r="Q486" s="244"/>
      <c r="R486" s="244"/>
      <c r="S486" s="244"/>
      <c r="T486" s="245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6" t="s">
        <v>155</v>
      </c>
      <c r="AU486" s="246" t="s">
        <v>86</v>
      </c>
      <c r="AV486" s="13" t="s">
        <v>84</v>
      </c>
      <c r="AW486" s="13" t="s">
        <v>33</v>
      </c>
      <c r="AX486" s="13" t="s">
        <v>76</v>
      </c>
      <c r="AY486" s="246" t="s">
        <v>144</v>
      </c>
    </row>
    <row r="487" s="14" customFormat="1">
      <c r="A487" s="14"/>
      <c r="B487" s="247"/>
      <c r="C487" s="248"/>
      <c r="D487" s="238" t="s">
        <v>155</v>
      </c>
      <c r="E487" s="249" t="s">
        <v>1</v>
      </c>
      <c r="F487" s="250" t="s">
        <v>672</v>
      </c>
      <c r="G487" s="248"/>
      <c r="H487" s="251">
        <v>5.5</v>
      </c>
      <c r="I487" s="252"/>
      <c r="J487" s="248"/>
      <c r="K487" s="248"/>
      <c r="L487" s="253"/>
      <c r="M487" s="254"/>
      <c r="N487" s="255"/>
      <c r="O487" s="255"/>
      <c r="P487" s="255"/>
      <c r="Q487" s="255"/>
      <c r="R487" s="255"/>
      <c r="S487" s="255"/>
      <c r="T487" s="256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7" t="s">
        <v>155</v>
      </c>
      <c r="AU487" s="257" t="s">
        <v>86</v>
      </c>
      <c r="AV487" s="14" t="s">
        <v>86</v>
      </c>
      <c r="AW487" s="14" t="s">
        <v>33</v>
      </c>
      <c r="AX487" s="14" t="s">
        <v>84</v>
      </c>
      <c r="AY487" s="257" t="s">
        <v>144</v>
      </c>
    </row>
    <row r="488" s="2" customFormat="1" ht="33" customHeight="1">
      <c r="A488" s="38"/>
      <c r="B488" s="39"/>
      <c r="C488" s="218" t="s">
        <v>673</v>
      </c>
      <c r="D488" s="218" t="s">
        <v>146</v>
      </c>
      <c r="E488" s="219" t="s">
        <v>674</v>
      </c>
      <c r="F488" s="220" t="s">
        <v>675</v>
      </c>
      <c r="G488" s="221" t="s">
        <v>149</v>
      </c>
      <c r="H488" s="222">
        <v>40</v>
      </c>
      <c r="I488" s="223"/>
      <c r="J488" s="224">
        <f>ROUND(I488*H488,2)</f>
        <v>0</v>
      </c>
      <c r="K488" s="220" t="s">
        <v>150</v>
      </c>
      <c r="L488" s="44"/>
      <c r="M488" s="225" t="s">
        <v>1</v>
      </c>
      <c r="N488" s="226" t="s">
        <v>41</v>
      </c>
      <c r="O488" s="91"/>
      <c r="P488" s="227">
        <f>O488*H488</f>
        <v>0</v>
      </c>
      <c r="Q488" s="227">
        <v>0</v>
      </c>
      <c r="R488" s="227">
        <f>Q488*H488</f>
        <v>0</v>
      </c>
      <c r="S488" s="227">
        <v>0</v>
      </c>
      <c r="T488" s="228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29" t="s">
        <v>151</v>
      </c>
      <c r="AT488" s="229" t="s">
        <v>146</v>
      </c>
      <c r="AU488" s="229" t="s">
        <v>86</v>
      </c>
      <c r="AY488" s="17" t="s">
        <v>144</v>
      </c>
      <c r="BE488" s="230">
        <f>IF(N488="základní",J488,0)</f>
        <v>0</v>
      </c>
      <c r="BF488" s="230">
        <f>IF(N488="snížená",J488,0)</f>
        <v>0</v>
      </c>
      <c r="BG488" s="230">
        <f>IF(N488="zákl. přenesená",J488,0)</f>
        <v>0</v>
      </c>
      <c r="BH488" s="230">
        <f>IF(N488="sníž. přenesená",J488,0)</f>
        <v>0</v>
      </c>
      <c r="BI488" s="230">
        <f>IF(N488="nulová",J488,0)</f>
        <v>0</v>
      </c>
      <c r="BJ488" s="17" t="s">
        <v>84</v>
      </c>
      <c r="BK488" s="230">
        <f>ROUND(I488*H488,2)</f>
        <v>0</v>
      </c>
      <c r="BL488" s="17" t="s">
        <v>151</v>
      </c>
      <c r="BM488" s="229" t="s">
        <v>676</v>
      </c>
    </row>
    <row r="489" s="2" customFormat="1">
      <c r="A489" s="38"/>
      <c r="B489" s="39"/>
      <c r="C489" s="40"/>
      <c r="D489" s="231" t="s">
        <v>153</v>
      </c>
      <c r="E489" s="40"/>
      <c r="F489" s="232" t="s">
        <v>677</v>
      </c>
      <c r="G489" s="40"/>
      <c r="H489" s="40"/>
      <c r="I489" s="233"/>
      <c r="J489" s="40"/>
      <c r="K489" s="40"/>
      <c r="L489" s="44"/>
      <c r="M489" s="234"/>
      <c r="N489" s="235"/>
      <c r="O489" s="91"/>
      <c r="P489" s="91"/>
      <c r="Q489" s="91"/>
      <c r="R489" s="91"/>
      <c r="S489" s="91"/>
      <c r="T489" s="92"/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T489" s="17" t="s">
        <v>153</v>
      </c>
      <c r="AU489" s="17" t="s">
        <v>86</v>
      </c>
    </row>
    <row r="490" s="14" customFormat="1">
      <c r="A490" s="14"/>
      <c r="B490" s="247"/>
      <c r="C490" s="248"/>
      <c r="D490" s="238" t="s">
        <v>155</v>
      </c>
      <c r="E490" s="249" t="s">
        <v>1</v>
      </c>
      <c r="F490" s="250" t="s">
        <v>678</v>
      </c>
      <c r="G490" s="248"/>
      <c r="H490" s="251">
        <v>40</v>
      </c>
      <c r="I490" s="252"/>
      <c r="J490" s="248"/>
      <c r="K490" s="248"/>
      <c r="L490" s="253"/>
      <c r="M490" s="254"/>
      <c r="N490" s="255"/>
      <c r="O490" s="255"/>
      <c r="P490" s="255"/>
      <c r="Q490" s="255"/>
      <c r="R490" s="255"/>
      <c r="S490" s="255"/>
      <c r="T490" s="256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7" t="s">
        <v>155</v>
      </c>
      <c r="AU490" s="257" t="s">
        <v>86</v>
      </c>
      <c r="AV490" s="14" t="s">
        <v>86</v>
      </c>
      <c r="AW490" s="14" t="s">
        <v>33</v>
      </c>
      <c r="AX490" s="14" t="s">
        <v>84</v>
      </c>
      <c r="AY490" s="257" t="s">
        <v>144</v>
      </c>
    </row>
    <row r="491" s="2" customFormat="1" ht="37.8" customHeight="1">
      <c r="A491" s="38"/>
      <c r="B491" s="39"/>
      <c r="C491" s="218" t="s">
        <v>679</v>
      </c>
      <c r="D491" s="218" t="s">
        <v>146</v>
      </c>
      <c r="E491" s="219" t="s">
        <v>680</v>
      </c>
      <c r="F491" s="220" t="s">
        <v>681</v>
      </c>
      <c r="G491" s="221" t="s">
        <v>149</v>
      </c>
      <c r="H491" s="222">
        <v>1200</v>
      </c>
      <c r="I491" s="223"/>
      <c r="J491" s="224">
        <f>ROUND(I491*H491,2)</f>
        <v>0</v>
      </c>
      <c r="K491" s="220" t="s">
        <v>150</v>
      </c>
      <c r="L491" s="44"/>
      <c r="M491" s="225" t="s">
        <v>1</v>
      </c>
      <c r="N491" s="226" t="s">
        <v>41</v>
      </c>
      <c r="O491" s="91"/>
      <c r="P491" s="227">
        <f>O491*H491</f>
        <v>0</v>
      </c>
      <c r="Q491" s="227">
        <v>0</v>
      </c>
      <c r="R491" s="227">
        <f>Q491*H491</f>
        <v>0</v>
      </c>
      <c r="S491" s="227">
        <v>0</v>
      </c>
      <c r="T491" s="228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29" t="s">
        <v>151</v>
      </c>
      <c r="AT491" s="229" t="s">
        <v>146</v>
      </c>
      <c r="AU491" s="229" t="s">
        <v>86</v>
      </c>
      <c r="AY491" s="17" t="s">
        <v>144</v>
      </c>
      <c r="BE491" s="230">
        <f>IF(N491="základní",J491,0)</f>
        <v>0</v>
      </c>
      <c r="BF491" s="230">
        <f>IF(N491="snížená",J491,0)</f>
        <v>0</v>
      </c>
      <c r="BG491" s="230">
        <f>IF(N491="zákl. přenesená",J491,0)</f>
        <v>0</v>
      </c>
      <c r="BH491" s="230">
        <f>IF(N491="sníž. přenesená",J491,0)</f>
        <v>0</v>
      </c>
      <c r="BI491" s="230">
        <f>IF(N491="nulová",J491,0)</f>
        <v>0</v>
      </c>
      <c r="BJ491" s="17" t="s">
        <v>84</v>
      </c>
      <c r="BK491" s="230">
        <f>ROUND(I491*H491,2)</f>
        <v>0</v>
      </c>
      <c r="BL491" s="17" t="s">
        <v>151</v>
      </c>
      <c r="BM491" s="229" t="s">
        <v>682</v>
      </c>
    </row>
    <row r="492" s="2" customFormat="1">
      <c r="A492" s="38"/>
      <c r="B492" s="39"/>
      <c r="C492" s="40"/>
      <c r="D492" s="231" t="s">
        <v>153</v>
      </c>
      <c r="E492" s="40"/>
      <c r="F492" s="232" t="s">
        <v>683</v>
      </c>
      <c r="G492" s="40"/>
      <c r="H492" s="40"/>
      <c r="I492" s="233"/>
      <c r="J492" s="40"/>
      <c r="K492" s="40"/>
      <c r="L492" s="44"/>
      <c r="M492" s="234"/>
      <c r="N492" s="235"/>
      <c r="O492" s="91"/>
      <c r="P492" s="91"/>
      <c r="Q492" s="91"/>
      <c r="R492" s="91"/>
      <c r="S492" s="91"/>
      <c r="T492" s="92"/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T492" s="17" t="s">
        <v>153</v>
      </c>
      <c r="AU492" s="17" t="s">
        <v>86</v>
      </c>
    </row>
    <row r="493" s="14" customFormat="1">
      <c r="A493" s="14"/>
      <c r="B493" s="247"/>
      <c r="C493" s="248"/>
      <c r="D493" s="238" t="s">
        <v>155</v>
      </c>
      <c r="E493" s="249" t="s">
        <v>1</v>
      </c>
      <c r="F493" s="250" t="s">
        <v>684</v>
      </c>
      <c r="G493" s="248"/>
      <c r="H493" s="251">
        <v>1200</v>
      </c>
      <c r="I493" s="252"/>
      <c r="J493" s="248"/>
      <c r="K493" s="248"/>
      <c r="L493" s="253"/>
      <c r="M493" s="254"/>
      <c r="N493" s="255"/>
      <c r="O493" s="255"/>
      <c r="P493" s="255"/>
      <c r="Q493" s="255"/>
      <c r="R493" s="255"/>
      <c r="S493" s="255"/>
      <c r="T493" s="256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7" t="s">
        <v>155</v>
      </c>
      <c r="AU493" s="257" t="s">
        <v>86</v>
      </c>
      <c r="AV493" s="14" t="s">
        <v>86</v>
      </c>
      <c r="AW493" s="14" t="s">
        <v>33</v>
      </c>
      <c r="AX493" s="14" t="s">
        <v>84</v>
      </c>
      <c r="AY493" s="257" t="s">
        <v>144</v>
      </c>
    </row>
    <row r="494" s="2" customFormat="1" ht="37.8" customHeight="1">
      <c r="A494" s="38"/>
      <c r="B494" s="39"/>
      <c r="C494" s="218" t="s">
        <v>685</v>
      </c>
      <c r="D494" s="218" t="s">
        <v>146</v>
      </c>
      <c r="E494" s="219" t="s">
        <v>686</v>
      </c>
      <c r="F494" s="220" t="s">
        <v>687</v>
      </c>
      <c r="G494" s="221" t="s">
        <v>149</v>
      </c>
      <c r="H494" s="222">
        <v>40</v>
      </c>
      <c r="I494" s="223"/>
      <c r="J494" s="224">
        <f>ROUND(I494*H494,2)</f>
        <v>0</v>
      </c>
      <c r="K494" s="220" t="s">
        <v>150</v>
      </c>
      <c r="L494" s="44"/>
      <c r="M494" s="225" t="s">
        <v>1</v>
      </c>
      <c r="N494" s="226" t="s">
        <v>41</v>
      </c>
      <c r="O494" s="91"/>
      <c r="P494" s="227">
        <f>O494*H494</f>
        <v>0</v>
      </c>
      <c r="Q494" s="227">
        <v>0</v>
      </c>
      <c r="R494" s="227">
        <f>Q494*H494</f>
        <v>0</v>
      </c>
      <c r="S494" s="227">
        <v>0</v>
      </c>
      <c r="T494" s="228">
        <f>S494*H494</f>
        <v>0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29" t="s">
        <v>151</v>
      </c>
      <c r="AT494" s="229" t="s">
        <v>146</v>
      </c>
      <c r="AU494" s="229" t="s">
        <v>86</v>
      </c>
      <c r="AY494" s="17" t="s">
        <v>144</v>
      </c>
      <c r="BE494" s="230">
        <f>IF(N494="základní",J494,0)</f>
        <v>0</v>
      </c>
      <c r="BF494" s="230">
        <f>IF(N494="snížená",J494,0)</f>
        <v>0</v>
      </c>
      <c r="BG494" s="230">
        <f>IF(N494="zákl. přenesená",J494,0)</f>
        <v>0</v>
      </c>
      <c r="BH494" s="230">
        <f>IF(N494="sníž. přenesená",J494,0)</f>
        <v>0</v>
      </c>
      <c r="BI494" s="230">
        <f>IF(N494="nulová",J494,0)</f>
        <v>0</v>
      </c>
      <c r="BJ494" s="17" t="s">
        <v>84</v>
      </c>
      <c r="BK494" s="230">
        <f>ROUND(I494*H494,2)</f>
        <v>0</v>
      </c>
      <c r="BL494" s="17" t="s">
        <v>151</v>
      </c>
      <c r="BM494" s="229" t="s">
        <v>688</v>
      </c>
    </row>
    <row r="495" s="2" customFormat="1">
      <c r="A495" s="38"/>
      <c r="B495" s="39"/>
      <c r="C495" s="40"/>
      <c r="D495" s="231" t="s">
        <v>153</v>
      </c>
      <c r="E495" s="40"/>
      <c r="F495" s="232" t="s">
        <v>689</v>
      </c>
      <c r="G495" s="40"/>
      <c r="H495" s="40"/>
      <c r="I495" s="233"/>
      <c r="J495" s="40"/>
      <c r="K495" s="40"/>
      <c r="L495" s="44"/>
      <c r="M495" s="234"/>
      <c r="N495" s="235"/>
      <c r="O495" s="91"/>
      <c r="P495" s="91"/>
      <c r="Q495" s="91"/>
      <c r="R495" s="91"/>
      <c r="S495" s="91"/>
      <c r="T495" s="92"/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T495" s="17" t="s">
        <v>153</v>
      </c>
      <c r="AU495" s="17" t="s">
        <v>86</v>
      </c>
    </row>
    <row r="496" s="2" customFormat="1" ht="16.5" customHeight="1">
      <c r="A496" s="38"/>
      <c r="B496" s="39"/>
      <c r="C496" s="218" t="s">
        <v>690</v>
      </c>
      <c r="D496" s="218" t="s">
        <v>146</v>
      </c>
      <c r="E496" s="219" t="s">
        <v>691</v>
      </c>
      <c r="F496" s="220" t="s">
        <v>692</v>
      </c>
      <c r="G496" s="221" t="s">
        <v>637</v>
      </c>
      <c r="H496" s="222">
        <v>1</v>
      </c>
      <c r="I496" s="223"/>
      <c r="J496" s="224">
        <f>ROUND(I496*H496,2)</f>
        <v>0</v>
      </c>
      <c r="K496" s="220" t="s">
        <v>150</v>
      </c>
      <c r="L496" s="44"/>
      <c r="M496" s="225" t="s">
        <v>1</v>
      </c>
      <c r="N496" s="226" t="s">
        <v>41</v>
      </c>
      <c r="O496" s="91"/>
      <c r="P496" s="227">
        <f>O496*H496</f>
        <v>0</v>
      </c>
      <c r="Q496" s="227">
        <v>0.00018000000000000001</v>
      </c>
      <c r="R496" s="227">
        <f>Q496*H496</f>
        <v>0.00018000000000000001</v>
      </c>
      <c r="S496" s="227">
        <v>0</v>
      </c>
      <c r="T496" s="228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29" t="s">
        <v>151</v>
      </c>
      <c r="AT496" s="229" t="s">
        <v>146</v>
      </c>
      <c r="AU496" s="229" t="s">
        <v>86</v>
      </c>
      <c r="AY496" s="17" t="s">
        <v>144</v>
      </c>
      <c r="BE496" s="230">
        <f>IF(N496="základní",J496,0)</f>
        <v>0</v>
      </c>
      <c r="BF496" s="230">
        <f>IF(N496="snížená",J496,0)</f>
        <v>0</v>
      </c>
      <c r="BG496" s="230">
        <f>IF(N496="zákl. přenesená",J496,0)</f>
        <v>0</v>
      </c>
      <c r="BH496" s="230">
        <f>IF(N496="sníž. přenesená",J496,0)</f>
        <v>0</v>
      </c>
      <c r="BI496" s="230">
        <f>IF(N496="nulová",J496,0)</f>
        <v>0</v>
      </c>
      <c r="BJ496" s="17" t="s">
        <v>84</v>
      </c>
      <c r="BK496" s="230">
        <f>ROUND(I496*H496,2)</f>
        <v>0</v>
      </c>
      <c r="BL496" s="17" t="s">
        <v>151</v>
      </c>
      <c r="BM496" s="229" t="s">
        <v>693</v>
      </c>
    </row>
    <row r="497" s="2" customFormat="1">
      <c r="A497" s="38"/>
      <c r="B497" s="39"/>
      <c r="C497" s="40"/>
      <c r="D497" s="231" t="s">
        <v>153</v>
      </c>
      <c r="E497" s="40"/>
      <c r="F497" s="232" t="s">
        <v>694</v>
      </c>
      <c r="G497" s="40"/>
      <c r="H497" s="40"/>
      <c r="I497" s="233"/>
      <c r="J497" s="40"/>
      <c r="K497" s="40"/>
      <c r="L497" s="44"/>
      <c r="M497" s="234"/>
      <c r="N497" s="235"/>
      <c r="O497" s="91"/>
      <c r="P497" s="91"/>
      <c r="Q497" s="91"/>
      <c r="R497" s="91"/>
      <c r="S497" s="91"/>
      <c r="T497" s="92"/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T497" s="17" t="s">
        <v>153</v>
      </c>
      <c r="AU497" s="17" t="s">
        <v>86</v>
      </c>
    </row>
    <row r="498" s="2" customFormat="1" ht="16.5" customHeight="1">
      <c r="A498" s="38"/>
      <c r="B498" s="39"/>
      <c r="C498" s="269" t="s">
        <v>695</v>
      </c>
      <c r="D498" s="269" t="s">
        <v>193</v>
      </c>
      <c r="E498" s="270" t="s">
        <v>696</v>
      </c>
      <c r="F498" s="271" t="s">
        <v>697</v>
      </c>
      <c r="G498" s="272" t="s">
        <v>637</v>
      </c>
      <c r="H498" s="273">
        <v>2</v>
      </c>
      <c r="I498" s="274"/>
      <c r="J498" s="275">
        <f>ROUND(I498*H498,2)</f>
        <v>0</v>
      </c>
      <c r="K498" s="271" t="s">
        <v>150</v>
      </c>
      <c r="L498" s="276"/>
      <c r="M498" s="277" t="s">
        <v>1</v>
      </c>
      <c r="N498" s="278" t="s">
        <v>41</v>
      </c>
      <c r="O498" s="91"/>
      <c r="P498" s="227">
        <f>O498*H498</f>
        <v>0</v>
      </c>
      <c r="Q498" s="227">
        <v>0.0050000000000000001</v>
      </c>
      <c r="R498" s="227">
        <f>Q498*H498</f>
        <v>0.01</v>
      </c>
      <c r="S498" s="227">
        <v>0</v>
      </c>
      <c r="T498" s="228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29" t="s">
        <v>197</v>
      </c>
      <c r="AT498" s="229" t="s">
        <v>193</v>
      </c>
      <c r="AU498" s="229" t="s">
        <v>86</v>
      </c>
      <c r="AY498" s="17" t="s">
        <v>144</v>
      </c>
      <c r="BE498" s="230">
        <f>IF(N498="základní",J498,0)</f>
        <v>0</v>
      </c>
      <c r="BF498" s="230">
        <f>IF(N498="snížená",J498,0)</f>
        <v>0</v>
      </c>
      <c r="BG498" s="230">
        <f>IF(N498="zákl. přenesená",J498,0)</f>
        <v>0</v>
      </c>
      <c r="BH498" s="230">
        <f>IF(N498="sníž. přenesená",J498,0)</f>
        <v>0</v>
      </c>
      <c r="BI498" s="230">
        <f>IF(N498="nulová",J498,0)</f>
        <v>0</v>
      </c>
      <c r="BJ498" s="17" t="s">
        <v>84</v>
      </c>
      <c r="BK498" s="230">
        <f>ROUND(I498*H498,2)</f>
        <v>0</v>
      </c>
      <c r="BL498" s="17" t="s">
        <v>151</v>
      </c>
      <c r="BM498" s="229" t="s">
        <v>698</v>
      </c>
    </row>
    <row r="499" s="2" customFormat="1" ht="16.5" customHeight="1">
      <c r="A499" s="38"/>
      <c r="B499" s="39"/>
      <c r="C499" s="269" t="s">
        <v>699</v>
      </c>
      <c r="D499" s="269" t="s">
        <v>193</v>
      </c>
      <c r="E499" s="270" t="s">
        <v>700</v>
      </c>
      <c r="F499" s="271" t="s">
        <v>701</v>
      </c>
      <c r="G499" s="272" t="s">
        <v>637</v>
      </c>
      <c r="H499" s="273">
        <v>2</v>
      </c>
      <c r="I499" s="274"/>
      <c r="J499" s="275">
        <f>ROUND(I499*H499,2)</f>
        <v>0</v>
      </c>
      <c r="K499" s="271" t="s">
        <v>150</v>
      </c>
      <c r="L499" s="276"/>
      <c r="M499" s="277" t="s">
        <v>1</v>
      </c>
      <c r="N499" s="278" t="s">
        <v>41</v>
      </c>
      <c r="O499" s="91"/>
      <c r="P499" s="227">
        <f>O499*H499</f>
        <v>0</v>
      </c>
      <c r="Q499" s="227">
        <v>0.012</v>
      </c>
      <c r="R499" s="227">
        <f>Q499*H499</f>
        <v>0.024</v>
      </c>
      <c r="S499" s="227">
        <v>0</v>
      </c>
      <c r="T499" s="228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29" t="s">
        <v>197</v>
      </c>
      <c r="AT499" s="229" t="s">
        <v>193</v>
      </c>
      <c r="AU499" s="229" t="s">
        <v>86</v>
      </c>
      <c r="AY499" s="17" t="s">
        <v>144</v>
      </c>
      <c r="BE499" s="230">
        <f>IF(N499="základní",J499,0)</f>
        <v>0</v>
      </c>
      <c r="BF499" s="230">
        <f>IF(N499="snížená",J499,0)</f>
        <v>0</v>
      </c>
      <c r="BG499" s="230">
        <f>IF(N499="zákl. přenesená",J499,0)</f>
        <v>0</v>
      </c>
      <c r="BH499" s="230">
        <f>IF(N499="sníž. přenesená",J499,0)</f>
        <v>0</v>
      </c>
      <c r="BI499" s="230">
        <f>IF(N499="nulová",J499,0)</f>
        <v>0</v>
      </c>
      <c r="BJ499" s="17" t="s">
        <v>84</v>
      </c>
      <c r="BK499" s="230">
        <f>ROUND(I499*H499,2)</f>
        <v>0</v>
      </c>
      <c r="BL499" s="17" t="s">
        <v>151</v>
      </c>
      <c r="BM499" s="229" t="s">
        <v>702</v>
      </c>
    </row>
    <row r="500" s="2" customFormat="1" ht="16.5" customHeight="1">
      <c r="A500" s="38"/>
      <c r="B500" s="39"/>
      <c r="C500" s="218" t="s">
        <v>703</v>
      </c>
      <c r="D500" s="218" t="s">
        <v>146</v>
      </c>
      <c r="E500" s="219" t="s">
        <v>704</v>
      </c>
      <c r="F500" s="220" t="s">
        <v>705</v>
      </c>
      <c r="G500" s="221" t="s">
        <v>163</v>
      </c>
      <c r="H500" s="222">
        <v>0.94499999999999995</v>
      </c>
      <c r="I500" s="223"/>
      <c r="J500" s="224">
        <f>ROUND(I500*H500,2)</f>
        <v>0</v>
      </c>
      <c r="K500" s="220" t="s">
        <v>150</v>
      </c>
      <c r="L500" s="44"/>
      <c r="M500" s="225" t="s">
        <v>1</v>
      </c>
      <c r="N500" s="226" t="s">
        <v>41</v>
      </c>
      <c r="O500" s="91"/>
      <c r="P500" s="227">
        <f>O500*H500</f>
        <v>0</v>
      </c>
      <c r="Q500" s="227">
        <v>0</v>
      </c>
      <c r="R500" s="227">
        <f>Q500*H500</f>
        <v>0</v>
      </c>
      <c r="S500" s="227">
        <v>2.2000000000000002</v>
      </c>
      <c r="T500" s="228">
        <f>S500*H500</f>
        <v>2.0790000000000002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29" t="s">
        <v>151</v>
      </c>
      <c r="AT500" s="229" t="s">
        <v>146</v>
      </c>
      <c r="AU500" s="229" t="s">
        <v>86</v>
      </c>
      <c r="AY500" s="17" t="s">
        <v>144</v>
      </c>
      <c r="BE500" s="230">
        <f>IF(N500="základní",J500,0)</f>
        <v>0</v>
      </c>
      <c r="BF500" s="230">
        <f>IF(N500="snížená",J500,0)</f>
        <v>0</v>
      </c>
      <c r="BG500" s="230">
        <f>IF(N500="zákl. přenesená",J500,0)</f>
        <v>0</v>
      </c>
      <c r="BH500" s="230">
        <f>IF(N500="sníž. přenesená",J500,0)</f>
        <v>0</v>
      </c>
      <c r="BI500" s="230">
        <f>IF(N500="nulová",J500,0)</f>
        <v>0</v>
      </c>
      <c r="BJ500" s="17" t="s">
        <v>84</v>
      </c>
      <c r="BK500" s="230">
        <f>ROUND(I500*H500,2)</f>
        <v>0</v>
      </c>
      <c r="BL500" s="17" t="s">
        <v>151</v>
      </c>
      <c r="BM500" s="229" t="s">
        <v>706</v>
      </c>
    </row>
    <row r="501" s="2" customFormat="1">
      <c r="A501" s="38"/>
      <c r="B501" s="39"/>
      <c r="C501" s="40"/>
      <c r="D501" s="231" t="s">
        <v>153</v>
      </c>
      <c r="E501" s="40"/>
      <c r="F501" s="232" t="s">
        <v>707</v>
      </c>
      <c r="G501" s="40"/>
      <c r="H501" s="40"/>
      <c r="I501" s="233"/>
      <c r="J501" s="40"/>
      <c r="K501" s="40"/>
      <c r="L501" s="44"/>
      <c r="M501" s="234"/>
      <c r="N501" s="235"/>
      <c r="O501" s="91"/>
      <c r="P501" s="91"/>
      <c r="Q501" s="91"/>
      <c r="R501" s="91"/>
      <c r="S501" s="91"/>
      <c r="T501" s="92"/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T501" s="17" t="s">
        <v>153</v>
      </c>
      <c r="AU501" s="17" t="s">
        <v>86</v>
      </c>
    </row>
    <row r="502" s="13" customFormat="1">
      <c r="A502" s="13"/>
      <c r="B502" s="236"/>
      <c r="C502" s="237"/>
      <c r="D502" s="238" t="s">
        <v>155</v>
      </c>
      <c r="E502" s="239" t="s">
        <v>1</v>
      </c>
      <c r="F502" s="240" t="s">
        <v>708</v>
      </c>
      <c r="G502" s="237"/>
      <c r="H502" s="239" t="s">
        <v>1</v>
      </c>
      <c r="I502" s="241"/>
      <c r="J502" s="237"/>
      <c r="K502" s="237"/>
      <c r="L502" s="242"/>
      <c r="M502" s="243"/>
      <c r="N502" s="244"/>
      <c r="O502" s="244"/>
      <c r="P502" s="244"/>
      <c r="Q502" s="244"/>
      <c r="R502" s="244"/>
      <c r="S502" s="244"/>
      <c r="T502" s="245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6" t="s">
        <v>155</v>
      </c>
      <c r="AU502" s="246" t="s">
        <v>86</v>
      </c>
      <c r="AV502" s="13" t="s">
        <v>84</v>
      </c>
      <c r="AW502" s="13" t="s">
        <v>33</v>
      </c>
      <c r="AX502" s="13" t="s">
        <v>76</v>
      </c>
      <c r="AY502" s="246" t="s">
        <v>144</v>
      </c>
    </row>
    <row r="503" s="14" customFormat="1">
      <c r="A503" s="14"/>
      <c r="B503" s="247"/>
      <c r="C503" s="248"/>
      <c r="D503" s="238" t="s">
        <v>155</v>
      </c>
      <c r="E503" s="249" t="s">
        <v>1</v>
      </c>
      <c r="F503" s="250" t="s">
        <v>709</v>
      </c>
      <c r="G503" s="248"/>
      <c r="H503" s="251">
        <v>0.94499999999999995</v>
      </c>
      <c r="I503" s="252"/>
      <c r="J503" s="248"/>
      <c r="K503" s="248"/>
      <c r="L503" s="253"/>
      <c r="M503" s="254"/>
      <c r="N503" s="255"/>
      <c r="O503" s="255"/>
      <c r="P503" s="255"/>
      <c r="Q503" s="255"/>
      <c r="R503" s="255"/>
      <c r="S503" s="255"/>
      <c r="T503" s="256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7" t="s">
        <v>155</v>
      </c>
      <c r="AU503" s="257" t="s">
        <v>86</v>
      </c>
      <c r="AV503" s="14" t="s">
        <v>86</v>
      </c>
      <c r="AW503" s="14" t="s">
        <v>33</v>
      </c>
      <c r="AX503" s="14" t="s">
        <v>84</v>
      </c>
      <c r="AY503" s="257" t="s">
        <v>144</v>
      </c>
    </row>
    <row r="504" s="2" customFormat="1" ht="21.75" customHeight="1">
      <c r="A504" s="38"/>
      <c r="B504" s="39"/>
      <c r="C504" s="218" t="s">
        <v>324</v>
      </c>
      <c r="D504" s="218" t="s">
        <v>146</v>
      </c>
      <c r="E504" s="219" t="s">
        <v>710</v>
      </c>
      <c r="F504" s="220" t="s">
        <v>711</v>
      </c>
      <c r="G504" s="221" t="s">
        <v>149</v>
      </c>
      <c r="H504" s="222">
        <v>7.2699999999999996</v>
      </c>
      <c r="I504" s="223"/>
      <c r="J504" s="224">
        <f>ROUND(I504*H504,2)</f>
        <v>0</v>
      </c>
      <c r="K504" s="220" t="s">
        <v>150</v>
      </c>
      <c r="L504" s="44"/>
      <c r="M504" s="225" t="s">
        <v>1</v>
      </c>
      <c r="N504" s="226" t="s">
        <v>41</v>
      </c>
      <c r="O504" s="91"/>
      <c r="P504" s="227">
        <f>O504*H504</f>
        <v>0</v>
      </c>
      <c r="Q504" s="227">
        <v>0</v>
      </c>
      <c r="R504" s="227">
        <f>Q504*H504</f>
        <v>0</v>
      </c>
      <c r="S504" s="227">
        <v>0.13100000000000001</v>
      </c>
      <c r="T504" s="228">
        <f>S504*H504</f>
        <v>0.95236999999999994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29" t="s">
        <v>151</v>
      </c>
      <c r="AT504" s="229" t="s">
        <v>146</v>
      </c>
      <c r="AU504" s="229" t="s">
        <v>86</v>
      </c>
      <c r="AY504" s="17" t="s">
        <v>144</v>
      </c>
      <c r="BE504" s="230">
        <f>IF(N504="základní",J504,0)</f>
        <v>0</v>
      </c>
      <c r="BF504" s="230">
        <f>IF(N504="snížená",J504,0)</f>
        <v>0</v>
      </c>
      <c r="BG504" s="230">
        <f>IF(N504="zákl. přenesená",J504,0)</f>
        <v>0</v>
      </c>
      <c r="BH504" s="230">
        <f>IF(N504="sníž. přenesená",J504,0)</f>
        <v>0</v>
      </c>
      <c r="BI504" s="230">
        <f>IF(N504="nulová",J504,0)</f>
        <v>0</v>
      </c>
      <c r="BJ504" s="17" t="s">
        <v>84</v>
      </c>
      <c r="BK504" s="230">
        <f>ROUND(I504*H504,2)</f>
        <v>0</v>
      </c>
      <c r="BL504" s="17" t="s">
        <v>151</v>
      </c>
      <c r="BM504" s="229" t="s">
        <v>712</v>
      </c>
    </row>
    <row r="505" s="2" customFormat="1">
      <c r="A505" s="38"/>
      <c r="B505" s="39"/>
      <c r="C505" s="40"/>
      <c r="D505" s="231" t="s">
        <v>153</v>
      </c>
      <c r="E505" s="40"/>
      <c r="F505" s="232" t="s">
        <v>713</v>
      </c>
      <c r="G505" s="40"/>
      <c r="H505" s="40"/>
      <c r="I505" s="233"/>
      <c r="J505" s="40"/>
      <c r="K505" s="40"/>
      <c r="L505" s="44"/>
      <c r="M505" s="234"/>
      <c r="N505" s="235"/>
      <c r="O505" s="91"/>
      <c r="P505" s="91"/>
      <c r="Q505" s="91"/>
      <c r="R505" s="91"/>
      <c r="S505" s="91"/>
      <c r="T505" s="92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T505" s="17" t="s">
        <v>153</v>
      </c>
      <c r="AU505" s="17" t="s">
        <v>86</v>
      </c>
    </row>
    <row r="506" s="13" customFormat="1">
      <c r="A506" s="13"/>
      <c r="B506" s="236"/>
      <c r="C506" s="237"/>
      <c r="D506" s="238" t="s">
        <v>155</v>
      </c>
      <c r="E506" s="239" t="s">
        <v>1</v>
      </c>
      <c r="F506" s="240" t="s">
        <v>714</v>
      </c>
      <c r="G506" s="237"/>
      <c r="H506" s="239" t="s">
        <v>1</v>
      </c>
      <c r="I506" s="241"/>
      <c r="J506" s="237"/>
      <c r="K506" s="237"/>
      <c r="L506" s="242"/>
      <c r="M506" s="243"/>
      <c r="N506" s="244"/>
      <c r="O506" s="244"/>
      <c r="P506" s="244"/>
      <c r="Q506" s="244"/>
      <c r="R506" s="244"/>
      <c r="S506" s="244"/>
      <c r="T506" s="245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6" t="s">
        <v>155</v>
      </c>
      <c r="AU506" s="246" t="s">
        <v>86</v>
      </c>
      <c r="AV506" s="13" t="s">
        <v>84</v>
      </c>
      <c r="AW506" s="13" t="s">
        <v>33</v>
      </c>
      <c r="AX506" s="13" t="s">
        <v>76</v>
      </c>
      <c r="AY506" s="246" t="s">
        <v>144</v>
      </c>
    </row>
    <row r="507" s="14" customFormat="1">
      <c r="A507" s="14"/>
      <c r="B507" s="247"/>
      <c r="C507" s="248"/>
      <c r="D507" s="238" t="s">
        <v>155</v>
      </c>
      <c r="E507" s="249" t="s">
        <v>1</v>
      </c>
      <c r="F507" s="250" t="s">
        <v>715</v>
      </c>
      <c r="G507" s="248"/>
      <c r="H507" s="251">
        <v>7.2699999999999996</v>
      </c>
      <c r="I507" s="252"/>
      <c r="J507" s="248"/>
      <c r="K507" s="248"/>
      <c r="L507" s="253"/>
      <c r="M507" s="254"/>
      <c r="N507" s="255"/>
      <c r="O507" s="255"/>
      <c r="P507" s="255"/>
      <c r="Q507" s="255"/>
      <c r="R507" s="255"/>
      <c r="S507" s="255"/>
      <c r="T507" s="256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7" t="s">
        <v>155</v>
      </c>
      <c r="AU507" s="257" t="s">
        <v>86</v>
      </c>
      <c r="AV507" s="14" t="s">
        <v>86</v>
      </c>
      <c r="AW507" s="14" t="s">
        <v>33</v>
      </c>
      <c r="AX507" s="14" t="s">
        <v>84</v>
      </c>
      <c r="AY507" s="257" t="s">
        <v>144</v>
      </c>
    </row>
    <row r="508" s="2" customFormat="1" ht="24.15" customHeight="1">
      <c r="A508" s="38"/>
      <c r="B508" s="39"/>
      <c r="C508" s="218" t="s">
        <v>422</v>
      </c>
      <c r="D508" s="218" t="s">
        <v>146</v>
      </c>
      <c r="E508" s="219" t="s">
        <v>716</v>
      </c>
      <c r="F508" s="220" t="s">
        <v>717</v>
      </c>
      <c r="G508" s="221" t="s">
        <v>163</v>
      </c>
      <c r="H508" s="222">
        <v>6.415</v>
      </c>
      <c r="I508" s="223"/>
      <c r="J508" s="224">
        <f>ROUND(I508*H508,2)</f>
        <v>0</v>
      </c>
      <c r="K508" s="220" t="s">
        <v>150</v>
      </c>
      <c r="L508" s="44"/>
      <c r="M508" s="225" t="s">
        <v>1</v>
      </c>
      <c r="N508" s="226" t="s">
        <v>41</v>
      </c>
      <c r="O508" s="91"/>
      <c r="P508" s="227">
        <f>O508*H508</f>
        <v>0</v>
      </c>
      <c r="Q508" s="227">
        <v>0</v>
      </c>
      <c r="R508" s="227">
        <f>Q508*H508</f>
        <v>0</v>
      </c>
      <c r="S508" s="227">
        <v>1.8</v>
      </c>
      <c r="T508" s="228">
        <f>S508*H508</f>
        <v>11.547000000000001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229" t="s">
        <v>151</v>
      </c>
      <c r="AT508" s="229" t="s">
        <v>146</v>
      </c>
      <c r="AU508" s="229" t="s">
        <v>86</v>
      </c>
      <c r="AY508" s="17" t="s">
        <v>144</v>
      </c>
      <c r="BE508" s="230">
        <f>IF(N508="základní",J508,0)</f>
        <v>0</v>
      </c>
      <c r="BF508" s="230">
        <f>IF(N508="snížená",J508,0)</f>
        <v>0</v>
      </c>
      <c r="BG508" s="230">
        <f>IF(N508="zákl. přenesená",J508,0)</f>
        <v>0</v>
      </c>
      <c r="BH508" s="230">
        <f>IF(N508="sníž. přenesená",J508,0)</f>
        <v>0</v>
      </c>
      <c r="BI508" s="230">
        <f>IF(N508="nulová",J508,0)</f>
        <v>0</v>
      </c>
      <c r="BJ508" s="17" t="s">
        <v>84</v>
      </c>
      <c r="BK508" s="230">
        <f>ROUND(I508*H508,2)</f>
        <v>0</v>
      </c>
      <c r="BL508" s="17" t="s">
        <v>151</v>
      </c>
      <c r="BM508" s="229" t="s">
        <v>718</v>
      </c>
    </row>
    <row r="509" s="2" customFormat="1">
      <c r="A509" s="38"/>
      <c r="B509" s="39"/>
      <c r="C509" s="40"/>
      <c r="D509" s="231" t="s">
        <v>153</v>
      </c>
      <c r="E509" s="40"/>
      <c r="F509" s="232" t="s">
        <v>719</v>
      </c>
      <c r="G509" s="40"/>
      <c r="H509" s="40"/>
      <c r="I509" s="233"/>
      <c r="J509" s="40"/>
      <c r="K509" s="40"/>
      <c r="L509" s="44"/>
      <c r="M509" s="234"/>
      <c r="N509" s="235"/>
      <c r="O509" s="91"/>
      <c r="P509" s="91"/>
      <c r="Q509" s="91"/>
      <c r="R509" s="91"/>
      <c r="S509" s="91"/>
      <c r="T509" s="92"/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T509" s="17" t="s">
        <v>153</v>
      </c>
      <c r="AU509" s="17" t="s">
        <v>86</v>
      </c>
    </row>
    <row r="510" s="13" customFormat="1">
      <c r="A510" s="13"/>
      <c r="B510" s="236"/>
      <c r="C510" s="237"/>
      <c r="D510" s="238" t="s">
        <v>155</v>
      </c>
      <c r="E510" s="239" t="s">
        <v>1</v>
      </c>
      <c r="F510" s="240" t="s">
        <v>720</v>
      </c>
      <c r="G510" s="237"/>
      <c r="H510" s="239" t="s">
        <v>1</v>
      </c>
      <c r="I510" s="241"/>
      <c r="J510" s="237"/>
      <c r="K510" s="237"/>
      <c r="L510" s="242"/>
      <c r="M510" s="243"/>
      <c r="N510" s="244"/>
      <c r="O510" s="244"/>
      <c r="P510" s="244"/>
      <c r="Q510" s="244"/>
      <c r="R510" s="244"/>
      <c r="S510" s="244"/>
      <c r="T510" s="245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6" t="s">
        <v>155</v>
      </c>
      <c r="AU510" s="246" t="s">
        <v>86</v>
      </c>
      <c r="AV510" s="13" t="s">
        <v>84</v>
      </c>
      <c r="AW510" s="13" t="s">
        <v>33</v>
      </c>
      <c r="AX510" s="13" t="s">
        <v>76</v>
      </c>
      <c r="AY510" s="246" t="s">
        <v>144</v>
      </c>
    </row>
    <row r="511" s="14" customFormat="1">
      <c r="A511" s="14"/>
      <c r="B511" s="247"/>
      <c r="C511" s="248"/>
      <c r="D511" s="238" t="s">
        <v>155</v>
      </c>
      <c r="E511" s="249" t="s">
        <v>1</v>
      </c>
      <c r="F511" s="250" t="s">
        <v>721</v>
      </c>
      <c r="G511" s="248"/>
      <c r="H511" s="251">
        <v>3.3140000000000001</v>
      </c>
      <c r="I511" s="252"/>
      <c r="J511" s="248"/>
      <c r="K511" s="248"/>
      <c r="L511" s="253"/>
      <c r="M511" s="254"/>
      <c r="N511" s="255"/>
      <c r="O511" s="255"/>
      <c r="P511" s="255"/>
      <c r="Q511" s="255"/>
      <c r="R511" s="255"/>
      <c r="S511" s="255"/>
      <c r="T511" s="256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7" t="s">
        <v>155</v>
      </c>
      <c r="AU511" s="257" t="s">
        <v>86</v>
      </c>
      <c r="AV511" s="14" t="s">
        <v>86</v>
      </c>
      <c r="AW511" s="14" t="s">
        <v>33</v>
      </c>
      <c r="AX511" s="14" t="s">
        <v>76</v>
      </c>
      <c r="AY511" s="257" t="s">
        <v>144</v>
      </c>
    </row>
    <row r="512" s="13" customFormat="1">
      <c r="A512" s="13"/>
      <c r="B512" s="236"/>
      <c r="C512" s="237"/>
      <c r="D512" s="238" t="s">
        <v>155</v>
      </c>
      <c r="E512" s="239" t="s">
        <v>1</v>
      </c>
      <c r="F512" s="240" t="s">
        <v>722</v>
      </c>
      <c r="G512" s="237"/>
      <c r="H512" s="239" t="s">
        <v>1</v>
      </c>
      <c r="I512" s="241"/>
      <c r="J512" s="237"/>
      <c r="K512" s="237"/>
      <c r="L512" s="242"/>
      <c r="M512" s="243"/>
      <c r="N512" s="244"/>
      <c r="O512" s="244"/>
      <c r="P512" s="244"/>
      <c r="Q512" s="244"/>
      <c r="R512" s="244"/>
      <c r="S512" s="244"/>
      <c r="T512" s="245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6" t="s">
        <v>155</v>
      </c>
      <c r="AU512" s="246" t="s">
        <v>86</v>
      </c>
      <c r="AV512" s="13" t="s">
        <v>84</v>
      </c>
      <c r="AW512" s="13" t="s">
        <v>33</v>
      </c>
      <c r="AX512" s="13" t="s">
        <v>76</v>
      </c>
      <c r="AY512" s="246" t="s">
        <v>144</v>
      </c>
    </row>
    <row r="513" s="14" customFormat="1">
      <c r="A513" s="14"/>
      <c r="B513" s="247"/>
      <c r="C513" s="248"/>
      <c r="D513" s="238" t="s">
        <v>155</v>
      </c>
      <c r="E513" s="249" t="s">
        <v>1</v>
      </c>
      <c r="F513" s="250" t="s">
        <v>723</v>
      </c>
      <c r="G513" s="248"/>
      <c r="H513" s="251">
        <v>3.101</v>
      </c>
      <c r="I513" s="252"/>
      <c r="J513" s="248"/>
      <c r="K513" s="248"/>
      <c r="L513" s="253"/>
      <c r="M513" s="254"/>
      <c r="N513" s="255"/>
      <c r="O513" s="255"/>
      <c r="P513" s="255"/>
      <c r="Q513" s="255"/>
      <c r="R513" s="255"/>
      <c r="S513" s="255"/>
      <c r="T513" s="256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7" t="s">
        <v>155</v>
      </c>
      <c r="AU513" s="257" t="s">
        <v>86</v>
      </c>
      <c r="AV513" s="14" t="s">
        <v>86</v>
      </c>
      <c r="AW513" s="14" t="s">
        <v>33</v>
      </c>
      <c r="AX513" s="14" t="s">
        <v>76</v>
      </c>
      <c r="AY513" s="257" t="s">
        <v>144</v>
      </c>
    </row>
    <row r="514" s="15" customFormat="1">
      <c r="A514" s="15"/>
      <c r="B514" s="258"/>
      <c r="C514" s="259"/>
      <c r="D514" s="238" t="s">
        <v>155</v>
      </c>
      <c r="E514" s="260" t="s">
        <v>1</v>
      </c>
      <c r="F514" s="261" t="s">
        <v>160</v>
      </c>
      <c r="G514" s="259"/>
      <c r="H514" s="262">
        <v>6.415</v>
      </c>
      <c r="I514" s="263"/>
      <c r="J514" s="259"/>
      <c r="K514" s="259"/>
      <c r="L514" s="264"/>
      <c r="M514" s="265"/>
      <c r="N514" s="266"/>
      <c r="O514" s="266"/>
      <c r="P514" s="266"/>
      <c r="Q514" s="266"/>
      <c r="R514" s="266"/>
      <c r="S514" s="266"/>
      <c r="T514" s="267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68" t="s">
        <v>155</v>
      </c>
      <c r="AU514" s="268" t="s">
        <v>86</v>
      </c>
      <c r="AV514" s="15" t="s">
        <v>151</v>
      </c>
      <c r="AW514" s="15" t="s">
        <v>33</v>
      </c>
      <c r="AX514" s="15" t="s">
        <v>84</v>
      </c>
      <c r="AY514" s="268" t="s">
        <v>144</v>
      </c>
    </row>
    <row r="515" s="2" customFormat="1" ht="24.15" customHeight="1">
      <c r="A515" s="38"/>
      <c r="B515" s="39"/>
      <c r="C515" s="218" t="s">
        <v>724</v>
      </c>
      <c r="D515" s="218" t="s">
        <v>146</v>
      </c>
      <c r="E515" s="219" t="s">
        <v>725</v>
      </c>
      <c r="F515" s="220" t="s">
        <v>726</v>
      </c>
      <c r="G515" s="221" t="s">
        <v>196</v>
      </c>
      <c r="H515" s="222">
        <v>0.050000000000000003</v>
      </c>
      <c r="I515" s="223"/>
      <c r="J515" s="224">
        <f>ROUND(I515*H515,2)</f>
        <v>0</v>
      </c>
      <c r="K515" s="220" t="s">
        <v>150</v>
      </c>
      <c r="L515" s="44"/>
      <c r="M515" s="225" t="s">
        <v>1</v>
      </c>
      <c r="N515" s="226" t="s">
        <v>41</v>
      </c>
      <c r="O515" s="91"/>
      <c r="P515" s="227">
        <f>O515*H515</f>
        <v>0</v>
      </c>
      <c r="Q515" s="227">
        <v>0</v>
      </c>
      <c r="R515" s="227">
        <f>Q515*H515</f>
        <v>0</v>
      </c>
      <c r="S515" s="227">
        <v>1</v>
      </c>
      <c r="T515" s="228">
        <f>S515*H515</f>
        <v>0.050000000000000003</v>
      </c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229" t="s">
        <v>151</v>
      </c>
      <c r="AT515" s="229" t="s">
        <v>146</v>
      </c>
      <c r="AU515" s="229" t="s">
        <v>86</v>
      </c>
      <c r="AY515" s="17" t="s">
        <v>144</v>
      </c>
      <c r="BE515" s="230">
        <f>IF(N515="základní",J515,0)</f>
        <v>0</v>
      </c>
      <c r="BF515" s="230">
        <f>IF(N515="snížená",J515,0)</f>
        <v>0</v>
      </c>
      <c r="BG515" s="230">
        <f>IF(N515="zákl. přenesená",J515,0)</f>
        <v>0</v>
      </c>
      <c r="BH515" s="230">
        <f>IF(N515="sníž. přenesená",J515,0)</f>
        <v>0</v>
      </c>
      <c r="BI515" s="230">
        <f>IF(N515="nulová",J515,0)</f>
        <v>0</v>
      </c>
      <c r="BJ515" s="17" t="s">
        <v>84</v>
      </c>
      <c r="BK515" s="230">
        <f>ROUND(I515*H515,2)</f>
        <v>0</v>
      </c>
      <c r="BL515" s="17" t="s">
        <v>151</v>
      </c>
      <c r="BM515" s="229" t="s">
        <v>727</v>
      </c>
    </row>
    <row r="516" s="2" customFormat="1">
      <c r="A516" s="38"/>
      <c r="B516" s="39"/>
      <c r="C516" s="40"/>
      <c r="D516" s="231" t="s">
        <v>153</v>
      </c>
      <c r="E516" s="40"/>
      <c r="F516" s="232" t="s">
        <v>728</v>
      </c>
      <c r="G516" s="40"/>
      <c r="H516" s="40"/>
      <c r="I516" s="233"/>
      <c r="J516" s="40"/>
      <c r="K516" s="40"/>
      <c r="L516" s="44"/>
      <c r="M516" s="234"/>
      <c r="N516" s="235"/>
      <c r="O516" s="91"/>
      <c r="P516" s="91"/>
      <c r="Q516" s="91"/>
      <c r="R516" s="91"/>
      <c r="S516" s="91"/>
      <c r="T516" s="92"/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T516" s="17" t="s">
        <v>153</v>
      </c>
      <c r="AU516" s="17" t="s">
        <v>86</v>
      </c>
    </row>
    <row r="517" s="2" customFormat="1" ht="21.75" customHeight="1">
      <c r="A517" s="38"/>
      <c r="B517" s="39"/>
      <c r="C517" s="218" t="s">
        <v>317</v>
      </c>
      <c r="D517" s="218" t="s">
        <v>146</v>
      </c>
      <c r="E517" s="219" t="s">
        <v>729</v>
      </c>
      <c r="F517" s="220" t="s">
        <v>730</v>
      </c>
      <c r="G517" s="221" t="s">
        <v>149</v>
      </c>
      <c r="H517" s="222">
        <v>2</v>
      </c>
      <c r="I517" s="223"/>
      <c r="J517" s="224">
        <f>ROUND(I517*H517,2)</f>
        <v>0</v>
      </c>
      <c r="K517" s="220" t="s">
        <v>150</v>
      </c>
      <c r="L517" s="44"/>
      <c r="M517" s="225" t="s">
        <v>1</v>
      </c>
      <c r="N517" s="226" t="s">
        <v>41</v>
      </c>
      <c r="O517" s="91"/>
      <c r="P517" s="227">
        <f>O517*H517</f>
        <v>0</v>
      </c>
      <c r="Q517" s="227">
        <v>0</v>
      </c>
      <c r="R517" s="227">
        <f>Q517*H517</f>
        <v>0</v>
      </c>
      <c r="S517" s="227">
        <v>0.055</v>
      </c>
      <c r="T517" s="228">
        <f>S517*H517</f>
        <v>0.11</v>
      </c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229" t="s">
        <v>151</v>
      </c>
      <c r="AT517" s="229" t="s">
        <v>146</v>
      </c>
      <c r="AU517" s="229" t="s">
        <v>86</v>
      </c>
      <c r="AY517" s="17" t="s">
        <v>144</v>
      </c>
      <c r="BE517" s="230">
        <f>IF(N517="základní",J517,0)</f>
        <v>0</v>
      </c>
      <c r="BF517" s="230">
        <f>IF(N517="snížená",J517,0)</f>
        <v>0</v>
      </c>
      <c r="BG517" s="230">
        <f>IF(N517="zákl. přenesená",J517,0)</f>
        <v>0</v>
      </c>
      <c r="BH517" s="230">
        <f>IF(N517="sníž. přenesená",J517,0)</f>
        <v>0</v>
      </c>
      <c r="BI517" s="230">
        <f>IF(N517="nulová",J517,0)</f>
        <v>0</v>
      </c>
      <c r="BJ517" s="17" t="s">
        <v>84</v>
      </c>
      <c r="BK517" s="230">
        <f>ROUND(I517*H517,2)</f>
        <v>0</v>
      </c>
      <c r="BL517" s="17" t="s">
        <v>151</v>
      </c>
      <c r="BM517" s="229" t="s">
        <v>731</v>
      </c>
    </row>
    <row r="518" s="2" customFormat="1">
      <c r="A518" s="38"/>
      <c r="B518" s="39"/>
      <c r="C518" s="40"/>
      <c r="D518" s="231" t="s">
        <v>153</v>
      </c>
      <c r="E518" s="40"/>
      <c r="F518" s="232" t="s">
        <v>732</v>
      </c>
      <c r="G518" s="40"/>
      <c r="H518" s="40"/>
      <c r="I518" s="233"/>
      <c r="J518" s="40"/>
      <c r="K518" s="40"/>
      <c r="L518" s="44"/>
      <c r="M518" s="234"/>
      <c r="N518" s="235"/>
      <c r="O518" s="91"/>
      <c r="P518" s="91"/>
      <c r="Q518" s="91"/>
      <c r="R518" s="91"/>
      <c r="S518" s="91"/>
      <c r="T518" s="92"/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T518" s="17" t="s">
        <v>153</v>
      </c>
      <c r="AU518" s="17" t="s">
        <v>86</v>
      </c>
    </row>
    <row r="519" s="14" customFormat="1">
      <c r="A519" s="14"/>
      <c r="B519" s="247"/>
      <c r="C519" s="248"/>
      <c r="D519" s="238" t="s">
        <v>155</v>
      </c>
      <c r="E519" s="249" t="s">
        <v>1</v>
      </c>
      <c r="F519" s="250" t="s">
        <v>733</v>
      </c>
      <c r="G519" s="248"/>
      <c r="H519" s="251">
        <v>2</v>
      </c>
      <c r="I519" s="252"/>
      <c r="J519" s="248"/>
      <c r="K519" s="248"/>
      <c r="L519" s="253"/>
      <c r="M519" s="254"/>
      <c r="N519" s="255"/>
      <c r="O519" s="255"/>
      <c r="P519" s="255"/>
      <c r="Q519" s="255"/>
      <c r="R519" s="255"/>
      <c r="S519" s="255"/>
      <c r="T519" s="256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7" t="s">
        <v>155</v>
      </c>
      <c r="AU519" s="257" t="s">
        <v>86</v>
      </c>
      <c r="AV519" s="14" t="s">
        <v>86</v>
      </c>
      <c r="AW519" s="14" t="s">
        <v>33</v>
      </c>
      <c r="AX519" s="14" t="s">
        <v>84</v>
      </c>
      <c r="AY519" s="257" t="s">
        <v>144</v>
      </c>
    </row>
    <row r="520" s="2" customFormat="1" ht="16.5" customHeight="1">
      <c r="A520" s="38"/>
      <c r="B520" s="39"/>
      <c r="C520" s="218" t="s">
        <v>328</v>
      </c>
      <c r="D520" s="218" t="s">
        <v>146</v>
      </c>
      <c r="E520" s="219" t="s">
        <v>734</v>
      </c>
      <c r="F520" s="220" t="s">
        <v>735</v>
      </c>
      <c r="G520" s="221" t="s">
        <v>163</v>
      </c>
      <c r="H520" s="222">
        <v>0.86199999999999999</v>
      </c>
      <c r="I520" s="223"/>
      <c r="J520" s="224">
        <f>ROUND(I520*H520,2)</f>
        <v>0</v>
      </c>
      <c r="K520" s="220" t="s">
        <v>150</v>
      </c>
      <c r="L520" s="44"/>
      <c r="M520" s="225" t="s">
        <v>1</v>
      </c>
      <c r="N520" s="226" t="s">
        <v>41</v>
      </c>
      <c r="O520" s="91"/>
      <c r="P520" s="227">
        <f>O520*H520</f>
        <v>0</v>
      </c>
      <c r="Q520" s="227">
        <v>0</v>
      </c>
      <c r="R520" s="227">
        <f>Q520*H520</f>
        <v>0</v>
      </c>
      <c r="S520" s="227">
        <v>1.7</v>
      </c>
      <c r="T520" s="228">
        <f>S520*H520</f>
        <v>1.4654</v>
      </c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R520" s="229" t="s">
        <v>151</v>
      </c>
      <c r="AT520" s="229" t="s">
        <v>146</v>
      </c>
      <c r="AU520" s="229" t="s">
        <v>86</v>
      </c>
      <c r="AY520" s="17" t="s">
        <v>144</v>
      </c>
      <c r="BE520" s="230">
        <f>IF(N520="základní",J520,0)</f>
        <v>0</v>
      </c>
      <c r="BF520" s="230">
        <f>IF(N520="snížená",J520,0)</f>
        <v>0</v>
      </c>
      <c r="BG520" s="230">
        <f>IF(N520="zákl. přenesená",J520,0)</f>
        <v>0</v>
      </c>
      <c r="BH520" s="230">
        <f>IF(N520="sníž. přenesená",J520,0)</f>
        <v>0</v>
      </c>
      <c r="BI520" s="230">
        <f>IF(N520="nulová",J520,0)</f>
        <v>0</v>
      </c>
      <c r="BJ520" s="17" t="s">
        <v>84</v>
      </c>
      <c r="BK520" s="230">
        <f>ROUND(I520*H520,2)</f>
        <v>0</v>
      </c>
      <c r="BL520" s="17" t="s">
        <v>151</v>
      </c>
      <c r="BM520" s="229" t="s">
        <v>736</v>
      </c>
    </row>
    <row r="521" s="2" customFormat="1">
      <c r="A521" s="38"/>
      <c r="B521" s="39"/>
      <c r="C521" s="40"/>
      <c r="D521" s="231" t="s">
        <v>153</v>
      </c>
      <c r="E521" s="40"/>
      <c r="F521" s="232" t="s">
        <v>737</v>
      </c>
      <c r="G521" s="40"/>
      <c r="H521" s="40"/>
      <c r="I521" s="233"/>
      <c r="J521" s="40"/>
      <c r="K521" s="40"/>
      <c r="L521" s="44"/>
      <c r="M521" s="234"/>
      <c r="N521" s="235"/>
      <c r="O521" s="91"/>
      <c r="P521" s="91"/>
      <c r="Q521" s="91"/>
      <c r="R521" s="91"/>
      <c r="S521" s="91"/>
      <c r="T521" s="92"/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T521" s="17" t="s">
        <v>153</v>
      </c>
      <c r="AU521" s="17" t="s">
        <v>86</v>
      </c>
    </row>
    <row r="522" s="14" customFormat="1">
      <c r="A522" s="14"/>
      <c r="B522" s="247"/>
      <c r="C522" s="248"/>
      <c r="D522" s="238" t="s">
        <v>155</v>
      </c>
      <c r="E522" s="249" t="s">
        <v>1</v>
      </c>
      <c r="F522" s="250" t="s">
        <v>738</v>
      </c>
      <c r="G522" s="248"/>
      <c r="H522" s="251">
        <v>0.86199999999999999</v>
      </c>
      <c r="I522" s="252"/>
      <c r="J522" s="248"/>
      <c r="K522" s="248"/>
      <c r="L522" s="253"/>
      <c r="M522" s="254"/>
      <c r="N522" s="255"/>
      <c r="O522" s="255"/>
      <c r="P522" s="255"/>
      <c r="Q522" s="255"/>
      <c r="R522" s="255"/>
      <c r="S522" s="255"/>
      <c r="T522" s="256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7" t="s">
        <v>155</v>
      </c>
      <c r="AU522" s="257" t="s">
        <v>86</v>
      </c>
      <c r="AV522" s="14" t="s">
        <v>86</v>
      </c>
      <c r="AW522" s="14" t="s">
        <v>33</v>
      </c>
      <c r="AX522" s="14" t="s">
        <v>84</v>
      </c>
      <c r="AY522" s="257" t="s">
        <v>144</v>
      </c>
    </row>
    <row r="523" s="2" customFormat="1" ht="24.15" customHeight="1">
      <c r="A523" s="38"/>
      <c r="B523" s="39"/>
      <c r="C523" s="218" t="s">
        <v>416</v>
      </c>
      <c r="D523" s="218" t="s">
        <v>146</v>
      </c>
      <c r="E523" s="219" t="s">
        <v>739</v>
      </c>
      <c r="F523" s="220" t="s">
        <v>740</v>
      </c>
      <c r="G523" s="221" t="s">
        <v>204</v>
      </c>
      <c r="H523" s="222">
        <v>3</v>
      </c>
      <c r="I523" s="223"/>
      <c r="J523" s="224">
        <f>ROUND(I523*H523,2)</f>
        <v>0</v>
      </c>
      <c r="K523" s="220" t="s">
        <v>150</v>
      </c>
      <c r="L523" s="44"/>
      <c r="M523" s="225" t="s">
        <v>1</v>
      </c>
      <c r="N523" s="226" t="s">
        <v>41</v>
      </c>
      <c r="O523" s="91"/>
      <c r="P523" s="227">
        <f>O523*H523</f>
        <v>0</v>
      </c>
      <c r="Q523" s="227">
        <v>0</v>
      </c>
      <c r="R523" s="227">
        <f>Q523*H523</f>
        <v>0</v>
      </c>
      <c r="S523" s="227">
        <v>0.070000000000000007</v>
      </c>
      <c r="T523" s="228">
        <f>S523*H523</f>
        <v>0.21000000000000002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29" t="s">
        <v>151</v>
      </c>
      <c r="AT523" s="229" t="s">
        <v>146</v>
      </c>
      <c r="AU523" s="229" t="s">
        <v>86</v>
      </c>
      <c r="AY523" s="17" t="s">
        <v>144</v>
      </c>
      <c r="BE523" s="230">
        <f>IF(N523="základní",J523,0)</f>
        <v>0</v>
      </c>
      <c r="BF523" s="230">
        <f>IF(N523="snížená",J523,0)</f>
        <v>0</v>
      </c>
      <c r="BG523" s="230">
        <f>IF(N523="zákl. přenesená",J523,0)</f>
        <v>0</v>
      </c>
      <c r="BH523" s="230">
        <f>IF(N523="sníž. přenesená",J523,0)</f>
        <v>0</v>
      </c>
      <c r="BI523" s="230">
        <f>IF(N523="nulová",J523,0)</f>
        <v>0</v>
      </c>
      <c r="BJ523" s="17" t="s">
        <v>84</v>
      </c>
      <c r="BK523" s="230">
        <f>ROUND(I523*H523,2)</f>
        <v>0</v>
      </c>
      <c r="BL523" s="17" t="s">
        <v>151</v>
      </c>
      <c r="BM523" s="229" t="s">
        <v>741</v>
      </c>
    </row>
    <row r="524" s="2" customFormat="1">
      <c r="A524" s="38"/>
      <c r="B524" s="39"/>
      <c r="C524" s="40"/>
      <c r="D524" s="231" t="s">
        <v>153</v>
      </c>
      <c r="E524" s="40"/>
      <c r="F524" s="232" t="s">
        <v>742</v>
      </c>
      <c r="G524" s="40"/>
      <c r="H524" s="40"/>
      <c r="I524" s="233"/>
      <c r="J524" s="40"/>
      <c r="K524" s="40"/>
      <c r="L524" s="44"/>
      <c r="M524" s="234"/>
      <c r="N524" s="235"/>
      <c r="O524" s="91"/>
      <c r="P524" s="91"/>
      <c r="Q524" s="91"/>
      <c r="R524" s="91"/>
      <c r="S524" s="91"/>
      <c r="T524" s="92"/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T524" s="17" t="s">
        <v>153</v>
      </c>
      <c r="AU524" s="17" t="s">
        <v>86</v>
      </c>
    </row>
    <row r="525" s="14" customFormat="1">
      <c r="A525" s="14"/>
      <c r="B525" s="247"/>
      <c r="C525" s="248"/>
      <c r="D525" s="238" t="s">
        <v>155</v>
      </c>
      <c r="E525" s="249" t="s">
        <v>1</v>
      </c>
      <c r="F525" s="250" t="s">
        <v>743</v>
      </c>
      <c r="G525" s="248"/>
      <c r="H525" s="251">
        <v>3</v>
      </c>
      <c r="I525" s="252"/>
      <c r="J525" s="248"/>
      <c r="K525" s="248"/>
      <c r="L525" s="253"/>
      <c r="M525" s="254"/>
      <c r="N525" s="255"/>
      <c r="O525" s="255"/>
      <c r="P525" s="255"/>
      <c r="Q525" s="255"/>
      <c r="R525" s="255"/>
      <c r="S525" s="255"/>
      <c r="T525" s="256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7" t="s">
        <v>155</v>
      </c>
      <c r="AU525" s="257" t="s">
        <v>86</v>
      </c>
      <c r="AV525" s="14" t="s">
        <v>86</v>
      </c>
      <c r="AW525" s="14" t="s">
        <v>33</v>
      </c>
      <c r="AX525" s="14" t="s">
        <v>84</v>
      </c>
      <c r="AY525" s="257" t="s">
        <v>144</v>
      </c>
    </row>
    <row r="526" s="2" customFormat="1" ht="37.8" customHeight="1">
      <c r="A526" s="38"/>
      <c r="B526" s="39"/>
      <c r="C526" s="218" t="s">
        <v>399</v>
      </c>
      <c r="D526" s="218" t="s">
        <v>146</v>
      </c>
      <c r="E526" s="219" t="s">
        <v>744</v>
      </c>
      <c r="F526" s="220" t="s">
        <v>745</v>
      </c>
      <c r="G526" s="221" t="s">
        <v>163</v>
      </c>
      <c r="H526" s="222">
        <v>42.679000000000002</v>
      </c>
      <c r="I526" s="223"/>
      <c r="J526" s="224">
        <f>ROUND(I526*H526,2)</f>
        <v>0</v>
      </c>
      <c r="K526" s="220" t="s">
        <v>150</v>
      </c>
      <c r="L526" s="44"/>
      <c r="M526" s="225" t="s">
        <v>1</v>
      </c>
      <c r="N526" s="226" t="s">
        <v>41</v>
      </c>
      <c r="O526" s="91"/>
      <c r="P526" s="227">
        <f>O526*H526</f>
        <v>0</v>
      </c>
      <c r="Q526" s="227">
        <v>0</v>
      </c>
      <c r="R526" s="227">
        <f>Q526*H526</f>
        <v>0</v>
      </c>
      <c r="S526" s="227">
        <v>2.2000000000000002</v>
      </c>
      <c r="T526" s="228">
        <f>S526*H526</f>
        <v>93.893800000000013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229" t="s">
        <v>151</v>
      </c>
      <c r="AT526" s="229" t="s">
        <v>146</v>
      </c>
      <c r="AU526" s="229" t="s">
        <v>86</v>
      </c>
      <c r="AY526" s="17" t="s">
        <v>144</v>
      </c>
      <c r="BE526" s="230">
        <f>IF(N526="základní",J526,0)</f>
        <v>0</v>
      </c>
      <c r="BF526" s="230">
        <f>IF(N526="snížená",J526,0)</f>
        <v>0</v>
      </c>
      <c r="BG526" s="230">
        <f>IF(N526="zákl. přenesená",J526,0)</f>
        <v>0</v>
      </c>
      <c r="BH526" s="230">
        <f>IF(N526="sníž. přenesená",J526,0)</f>
        <v>0</v>
      </c>
      <c r="BI526" s="230">
        <f>IF(N526="nulová",J526,0)</f>
        <v>0</v>
      </c>
      <c r="BJ526" s="17" t="s">
        <v>84</v>
      </c>
      <c r="BK526" s="230">
        <f>ROUND(I526*H526,2)</f>
        <v>0</v>
      </c>
      <c r="BL526" s="17" t="s">
        <v>151</v>
      </c>
      <c r="BM526" s="229" t="s">
        <v>746</v>
      </c>
    </row>
    <row r="527" s="2" customFormat="1">
      <c r="A527" s="38"/>
      <c r="B527" s="39"/>
      <c r="C527" s="40"/>
      <c r="D527" s="231" t="s">
        <v>153</v>
      </c>
      <c r="E527" s="40"/>
      <c r="F527" s="232" t="s">
        <v>747</v>
      </c>
      <c r="G527" s="40"/>
      <c r="H527" s="40"/>
      <c r="I527" s="233"/>
      <c r="J527" s="40"/>
      <c r="K527" s="40"/>
      <c r="L527" s="44"/>
      <c r="M527" s="234"/>
      <c r="N527" s="235"/>
      <c r="O527" s="91"/>
      <c r="P527" s="91"/>
      <c r="Q527" s="91"/>
      <c r="R527" s="91"/>
      <c r="S527" s="91"/>
      <c r="T527" s="92"/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T527" s="17" t="s">
        <v>153</v>
      </c>
      <c r="AU527" s="17" t="s">
        <v>86</v>
      </c>
    </row>
    <row r="528" s="13" customFormat="1">
      <c r="A528" s="13"/>
      <c r="B528" s="236"/>
      <c r="C528" s="237"/>
      <c r="D528" s="238" t="s">
        <v>155</v>
      </c>
      <c r="E528" s="239" t="s">
        <v>1</v>
      </c>
      <c r="F528" s="240" t="s">
        <v>748</v>
      </c>
      <c r="G528" s="237"/>
      <c r="H528" s="239" t="s">
        <v>1</v>
      </c>
      <c r="I528" s="241"/>
      <c r="J528" s="237"/>
      <c r="K528" s="237"/>
      <c r="L528" s="242"/>
      <c r="M528" s="243"/>
      <c r="N528" s="244"/>
      <c r="O528" s="244"/>
      <c r="P528" s="244"/>
      <c r="Q528" s="244"/>
      <c r="R528" s="244"/>
      <c r="S528" s="244"/>
      <c r="T528" s="245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6" t="s">
        <v>155</v>
      </c>
      <c r="AU528" s="246" t="s">
        <v>86</v>
      </c>
      <c r="AV528" s="13" t="s">
        <v>84</v>
      </c>
      <c r="AW528" s="13" t="s">
        <v>33</v>
      </c>
      <c r="AX528" s="13" t="s">
        <v>76</v>
      </c>
      <c r="AY528" s="246" t="s">
        <v>144</v>
      </c>
    </row>
    <row r="529" s="14" customFormat="1">
      <c r="A529" s="14"/>
      <c r="B529" s="247"/>
      <c r="C529" s="248"/>
      <c r="D529" s="238" t="s">
        <v>155</v>
      </c>
      <c r="E529" s="249" t="s">
        <v>1</v>
      </c>
      <c r="F529" s="250" t="s">
        <v>749</v>
      </c>
      <c r="G529" s="248"/>
      <c r="H529" s="251">
        <v>38.869</v>
      </c>
      <c r="I529" s="252"/>
      <c r="J529" s="248"/>
      <c r="K529" s="248"/>
      <c r="L529" s="253"/>
      <c r="M529" s="254"/>
      <c r="N529" s="255"/>
      <c r="O529" s="255"/>
      <c r="P529" s="255"/>
      <c r="Q529" s="255"/>
      <c r="R529" s="255"/>
      <c r="S529" s="255"/>
      <c r="T529" s="256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7" t="s">
        <v>155</v>
      </c>
      <c r="AU529" s="257" t="s">
        <v>86</v>
      </c>
      <c r="AV529" s="14" t="s">
        <v>86</v>
      </c>
      <c r="AW529" s="14" t="s">
        <v>33</v>
      </c>
      <c r="AX529" s="14" t="s">
        <v>76</v>
      </c>
      <c r="AY529" s="257" t="s">
        <v>144</v>
      </c>
    </row>
    <row r="530" s="13" customFormat="1">
      <c r="A530" s="13"/>
      <c r="B530" s="236"/>
      <c r="C530" s="237"/>
      <c r="D530" s="238" t="s">
        <v>155</v>
      </c>
      <c r="E530" s="239" t="s">
        <v>1</v>
      </c>
      <c r="F530" s="240" t="s">
        <v>750</v>
      </c>
      <c r="G530" s="237"/>
      <c r="H530" s="239" t="s">
        <v>1</v>
      </c>
      <c r="I530" s="241"/>
      <c r="J530" s="237"/>
      <c r="K530" s="237"/>
      <c r="L530" s="242"/>
      <c r="M530" s="243"/>
      <c r="N530" s="244"/>
      <c r="O530" s="244"/>
      <c r="P530" s="244"/>
      <c r="Q530" s="244"/>
      <c r="R530" s="244"/>
      <c r="S530" s="244"/>
      <c r="T530" s="245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6" t="s">
        <v>155</v>
      </c>
      <c r="AU530" s="246" t="s">
        <v>86</v>
      </c>
      <c r="AV530" s="13" t="s">
        <v>84</v>
      </c>
      <c r="AW530" s="13" t="s">
        <v>33</v>
      </c>
      <c r="AX530" s="13" t="s">
        <v>76</v>
      </c>
      <c r="AY530" s="246" t="s">
        <v>144</v>
      </c>
    </row>
    <row r="531" s="14" customFormat="1">
      <c r="A531" s="14"/>
      <c r="B531" s="247"/>
      <c r="C531" s="248"/>
      <c r="D531" s="238" t="s">
        <v>155</v>
      </c>
      <c r="E531" s="249" t="s">
        <v>1</v>
      </c>
      <c r="F531" s="250" t="s">
        <v>751</v>
      </c>
      <c r="G531" s="248"/>
      <c r="H531" s="251">
        <v>3.8100000000000001</v>
      </c>
      <c r="I531" s="252"/>
      <c r="J531" s="248"/>
      <c r="K531" s="248"/>
      <c r="L531" s="253"/>
      <c r="M531" s="254"/>
      <c r="N531" s="255"/>
      <c r="O531" s="255"/>
      <c r="P531" s="255"/>
      <c r="Q531" s="255"/>
      <c r="R531" s="255"/>
      <c r="S531" s="255"/>
      <c r="T531" s="256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7" t="s">
        <v>155</v>
      </c>
      <c r="AU531" s="257" t="s">
        <v>86</v>
      </c>
      <c r="AV531" s="14" t="s">
        <v>86</v>
      </c>
      <c r="AW531" s="14" t="s">
        <v>33</v>
      </c>
      <c r="AX531" s="14" t="s">
        <v>76</v>
      </c>
      <c r="AY531" s="257" t="s">
        <v>144</v>
      </c>
    </row>
    <row r="532" s="15" customFormat="1">
      <c r="A532" s="15"/>
      <c r="B532" s="258"/>
      <c r="C532" s="259"/>
      <c r="D532" s="238" t="s">
        <v>155</v>
      </c>
      <c r="E532" s="260" t="s">
        <v>1</v>
      </c>
      <c r="F532" s="261" t="s">
        <v>160</v>
      </c>
      <c r="G532" s="259"/>
      <c r="H532" s="262">
        <v>42.679000000000002</v>
      </c>
      <c r="I532" s="263"/>
      <c r="J532" s="259"/>
      <c r="K532" s="259"/>
      <c r="L532" s="264"/>
      <c r="M532" s="265"/>
      <c r="N532" s="266"/>
      <c r="O532" s="266"/>
      <c r="P532" s="266"/>
      <c r="Q532" s="266"/>
      <c r="R532" s="266"/>
      <c r="S532" s="266"/>
      <c r="T532" s="267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T532" s="268" t="s">
        <v>155</v>
      </c>
      <c r="AU532" s="268" t="s">
        <v>86</v>
      </c>
      <c r="AV532" s="15" t="s">
        <v>151</v>
      </c>
      <c r="AW532" s="15" t="s">
        <v>33</v>
      </c>
      <c r="AX532" s="15" t="s">
        <v>84</v>
      </c>
      <c r="AY532" s="268" t="s">
        <v>144</v>
      </c>
    </row>
    <row r="533" s="2" customFormat="1" ht="37.8" customHeight="1">
      <c r="A533" s="38"/>
      <c r="B533" s="39"/>
      <c r="C533" s="218" t="s">
        <v>571</v>
      </c>
      <c r="D533" s="218" t="s">
        <v>146</v>
      </c>
      <c r="E533" s="219" t="s">
        <v>752</v>
      </c>
      <c r="F533" s="220" t="s">
        <v>753</v>
      </c>
      <c r="G533" s="221" t="s">
        <v>163</v>
      </c>
      <c r="H533" s="222">
        <v>0.087999999999999995</v>
      </c>
      <c r="I533" s="223"/>
      <c r="J533" s="224">
        <f>ROUND(I533*H533,2)</f>
        <v>0</v>
      </c>
      <c r="K533" s="220" t="s">
        <v>150</v>
      </c>
      <c r="L533" s="44"/>
      <c r="M533" s="225" t="s">
        <v>1</v>
      </c>
      <c r="N533" s="226" t="s">
        <v>41</v>
      </c>
      <c r="O533" s="91"/>
      <c r="P533" s="227">
        <f>O533*H533</f>
        <v>0</v>
      </c>
      <c r="Q533" s="227">
        <v>0</v>
      </c>
      <c r="R533" s="227">
        <f>Q533*H533</f>
        <v>0</v>
      </c>
      <c r="S533" s="227">
        <v>2.2000000000000002</v>
      </c>
      <c r="T533" s="228">
        <f>S533*H533</f>
        <v>0.19359999999999999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29" t="s">
        <v>151</v>
      </c>
      <c r="AT533" s="229" t="s">
        <v>146</v>
      </c>
      <c r="AU533" s="229" t="s">
        <v>86</v>
      </c>
      <c r="AY533" s="17" t="s">
        <v>144</v>
      </c>
      <c r="BE533" s="230">
        <f>IF(N533="základní",J533,0)</f>
        <v>0</v>
      </c>
      <c r="BF533" s="230">
        <f>IF(N533="snížená",J533,0)</f>
        <v>0</v>
      </c>
      <c r="BG533" s="230">
        <f>IF(N533="zákl. přenesená",J533,0)</f>
        <v>0</v>
      </c>
      <c r="BH533" s="230">
        <f>IF(N533="sníž. přenesená",J533,0)</f>
        <v>0</v>
      </c>
      <c r="BI533" s="230">
        <f>IF(N533="nulová",J533,0)</f>
        <v>0</v>
      </c>
      <c r="BJ533" s="17" t="s">
        <v>84</v>
      </c>
      <c r="BK533" s="230">
        <f>ROUND(I533*H533,2)</f>
        <v>0</v>
      </c>
      <c r="BL533" s="17" t="s">
        <v>151</v>
      </c>
      <c r="BM533" s="229" t="s">
        <v>754</v>
      </c>
    </row>
    <row r="534" s="2" customFormat="1">
      <c r="A534" s="38"/>
      <c r="B534" s="39"/>
      <c r="C534" s="40"/>
      <c r="D534" s="231" t="s">
        <v>153</v>
      </c>
      <c r="E534" s="40"/>
      <c r="F534" s="232" t="s">
        <v>755</v>
      </c>
      <c r="G534" s="40"/>
      <c r="H534" s="40"/>
      <c r="I534" s="233"/>
      <c r="J534" s="40"/>
      <c r="K534" s="40"/>
      <c r="L534" s="44"/>
      <c r="M534" s="234"/>
      <c r="N534" s="235"/>
      <c r="O534" s="91"/>
      <c r="P534" s="91"/>
      <c r="Q534" s="91"/>
      <c r="R534" s="91"/>
      <c r="S534" s="91"/>
      <c r="T534" s="92"/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T534" s="17" t="s">
        <v>153</v>
      </c>
      <c r="AU534" s="17" t="s">
        <v>86</v>
      </c>
    </row>
    <row r="535" s="13" customFormat="1">
      <c r="A535" s="13"/>
      <c r="B535" s="236"/>
      <c r="C535" s="237"/>
      <c r="D535" s="238" t="s">
        <v>155</v>
      </c>
      <c r="E535" s="239" t="s">
        <v>1</v>
      </c>
      <c r="F535" s="240" t="s">
        <v>756</v>
      </c>
      <c r="G535" s="237"/>
      <c r="H535" s="239" t="s">
        <v>1</v>
      </c>
      <c r="I535" s="241"/>
      <c r="J535" s="237"/>
      <c r="K535" s="237"/>
      <c r="L535" s="242"/>
      <c r="M535" s="243"/>
      <c r="N535" s="244"/>
      <c r="O535" s="244"/>
      <c r="P535" s="244"/>
      <c r="Q535" s="244"/>
      <c r="R535" s="244"/>
      <c r="S535" s="244"/>
      <c r="T535" s="245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6" t="s">
        <v>155</v>
      </c>
      <c r="AU535" s="246" t="s">
        <v>86</v>
      </c>
      <c r="AV535" s="13" t="s">
        <v>84</v>
      </c>
      <c r="AW535" s="13" t="s">
        <v>33</v>
      </c>
      <c r="AX535" s="13" t="s">
        <v>76</v>
      </c>
      <c r="AY535" s="246" t="s">
        <v>144</v>
      </c>
    </row>
    <row r="536" s="14" customFormat="1">
      <c r="A536" s="14"/>
      <c r="B536" s="247"/>
      <c r="C536" s="248"/>
      <c r="D536" s="238" t="s">
        <v>155</v>
      </c>
      <c r="E536" s="249" t="s">
        <v>1</v>
      </c>
      <c r="F536" s="250" t="s">
        <v>757</v>
      </c>
      <c r="G536" s="248"/>
      <c r="H536" s="251">
        <v>0.050000000000000003</v>
      </c>
      <c r="I536" s="252"/>
      <c r="J536" s="248"/>
      <c r="K536" s="248"/>
      <c r="L536" s="253"/>
      <c r="M536" s="254"/>
      <c r="N536" s="255"/>
      <c r="O536" s="255"/>
      <c r="P536" s="255"/>
      <c r="Q536" s="255"/>
      <c r="R536" s="255"/>
      <c r="S536" s="255"/>
      <c r="T536" s="256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7" t="s">
        <v>155</v>
      </c>
      <c r="AU536" s="257" t="s">
        <v>86</v>
      </c>
      <c r="AV536" s="14" t="s">
        <v>86</v>
      </c>
      <c r="AW536" s="14" t="s">
        <v>33</v>
      </c>
      <c r="AX536" s="14" t="s">
        <v>76</v>
      </c>
      <c r="AY536" s="257" t="s">
        <v>144</v>
      </c>
    </row>
    <row r="537" s="13" customFormat="1">
      <c r="A537" s="13"/>
      <c r="B537" s="236"/>
      <c r="C537" s="237"/>
      <c r="D537" s="238" t="s">
        <v>155</v>
      </c>
      <c r="E537" s="239" t="s">
        <v>1</v>
      </c>
      <c r="F537" s="240" t="s">
        <v>758</v>
      </c>
      <c r="G537" s="237"/>
      <c r="H537" s="239" t="s">
        <v>1</v>
      </c>
      <c r="I537" s="241"/>
      <c r="J537" s="237"/>
      <c r="K537" s="237"/>
      <c r="L537" s="242"/>
      <c r="M537" s="243"/>
      <c r="N537" s="244"/>
      <c r="O537" s="244"/>
      <c r="P537" s="244"/>
      <c r="Q537" s="244"/>
      <c r="R537" s="244"/>
      <c r="S537" s="244"/>
      <c r="T537" s="245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6" t="s">
        <v>155</v>
      </c>
      <c r="AU537" s="246" t="s">
        <v>86</v>
      </c>
      <c r="AV537" s="13" t="s">
        <v>84</v>
      </c>
      <c r="AW537" s="13" t="s">
        <v>33</v>
      </c>
      <c r="AX537" s="13" t="s">
        <v>76</v>
      </c>
      <c r="AY537" s="246" t="s">
        <v>144</v>
      </c>
    </row>
    <row r="538" s="14" customFormat="1">
      <c r="A538" s="14"/>
      <c r="B538" s="247"/>
      <c r="C538" s="248"/>
      <c r="D538" s="238" t="s">
        <v>155</v>
      </c>
      <c r="E538" s="249" t="s">
        <v>1</v>
      </c>
      <c r="F538" s="250" t="s">
        <v>759</v>
      </c>
      <c r="G538" s="248"/>
      <c r="H538" s="251">
        <v>0.037999999999999999</v>
      </c>
      <c r="I538" s="252"/>
      <c r="J538" s="248"/>
      <c r="K538" s="248"/>
      <c r="L538" s="253"/>
      <c r="M538" s="254"/>
      <c r="N538" s="255"/>
      <c r="O538" s="255"/>
      <c r="P538" s="255"/>
      <c r="Q538" s="255"/>
      <c r="R538" s="255"/>
      <c r="S538" s="255"/>
      <c r="T538" s="256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7" t="s">
        <v>155</v>
      </c>
      <c r="AU538" s="257" t="s">
        <v>86</v>
      </c>
      <c r="AV538" s="14" t="s">
        <v>86</v>
      </c>
      <c r="AW538" s="14" t="s">
        <v>33</v>
      </c>
      <c r="AX538" s="14" t="s">
        <v>76</v>
      </c>
      <c r="AY538" s="257" t="s">
        <v>144</v>
      </c>
    </row>
    <row r="539" s="15" customFormat="1">
      <c r="A539" s="15"/>
      <c r="B539" s="258"/>
      <c r="C539" s="259"/>
      <c r="D539" s="238" t="s">
        <v>155</v>
      </c>
      <c r="E539" s="260" t="s">
        <v>1</v>
      </c>
      <c r="F539" s="261" t="s">
        <v>160</v>
      </c>
      <c r="G539" s="259"/>
      <c r="H539" s="262">
        <v>0.087999999999999995</v>
      </c>
      <c r="I539" s="263"/>
      <c r="J539" s="259"/>
      <c r="K539" s="259"/>
      <c r="L539" s="264"/>
      <c r="M539" s="265"/>
      <c r="N539" s="266"/>
      <c r="O539" s="266"/>
      <c r="P539" s="266"/>
      <c r="Q539" s="266"/>
      <c r="R539" s="266"/>
      <c r="S539" s="266"/>
      <c r="T539" s="267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68" t="s">
        <v>155</v>
      </c>
      <c r="AU539" s="268" t="s">
        <v>86</v>
      </c>
      <c r="AV539" s="15" t="s">
        <v>151</v>
      </c>
      <c r="AW539" s="15" t="s">
        <v>33</v>
      </c>
      <c r="AX539" s="15" t="s">
        <v>84</v>
      </c>
      <c r="AY539" s="268" t="s">
        <v>144</v>
      </c>
    </row>
    <row r="540" s="2" customFormat="1" ht="24.15" customHeight="1">
      <c r="A540" s="38"/>
      <c r="B540" s="39"/>
      <c r="C540" s="218" t="s">
        <v>395</v>
      </c>
      <c r="D540" s="218" t="s">
        <v>146</v>
      </c>
      <c r="E540" s="219" t="s">
        <v>760</v>
      </c>
      <c r="F540" s="220" t="s">
        <v>761</v>
      </c>
      <c r="G540" s="221" t="s">
        <v>149</v>
      </c>
      <c r="H540" s="222">
        <v>51.268999999999998</v>
      </c>
      <c r="I540" s="223"/>
      <c r="J540" s="224">
        <f>ROUND(I540*H540,2)</f>
        <v>0</v>
      </c>
      <c r="K540" s="220" t="s">
        <v>150</v>
      </c>
      <c r="L540" s="44"/>
      <c r="M540" s="225" t="s">
        <v>1</v>
      </c>
      <c r="N540" s="226" t="s">
        <v>41</v>
      </c>
      <c r="O540" s="91"/>
      <c r="P540" s="227">
        <f>O540*H540</f>
        <v>0</v>
      </c>
      <c r="Q540" s="227">
        <v>0</v>
      </c>
      <c r="R540" s="227">
        <f>Q540*H540</f>
        <v>0</v>
      </c>
      <c r="S540" s="227">
        <v>0.089999999999999997</v>
      </c>
      <c r="T540" s="228">
        <f>S540*H540</f>
        <v>4.6142099999999999</v>
      </c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R540" s="229" t="s">
        <v>151</v>
      </c>
      <c r="AT540" s="229" t="s">
        <v>146</v>
      </c>
      <c r="AU540" s="229" t="s">
        <v>86</v>
      </c>
      <c r="AY540" s="17" t="s">
        <v>144</v>
      </c>
      <c r="BE540" s="230">
        <f>IF(N540="základní",J540,0)</f>
        <v>0</v>
      </c>
      <c r="BF540" s="230">
        <f>IF(N540="snížená",J540,0)</f>
        <v>0</v>
      </c>
      <c r="BG540" s="230">
        <f>IF(N540="zákl. přenesená",J540,0)</f>
        <v>0</v>
      </c>
      <c r="BH540" s="230">
        <f>IF(N540="sníž. přenesená",J540,0)</f>
        <v>0</v>
      </c>
      <c r="BI540" s="230">
        <f>IF(N540="nulová",J540,0)</f>
        <v>0</v>
      </c>
      <c r="BJ540" s="17" t="s">
        <v>84</v>
      </c>
      <c r="BK540" s="230">
        <f>ROUND(I540*H540,2)</f>
        <v>0</v>
      </c>
      <c r="BL540" s="17" t="s">
        <v>151</v>
      </c>
      <c r="BM540" s="229" t="s">
        <v>762</v>
      </c>
    </row>
    <row r="541" s="2" customFormat="1">
      <c r="A541" s="38"/>
      <c r="B541" s="39"/>
      <c r="C541" s="40"/>
      <c r="D541" s="231" t="s">
        <v>153</v>
      </c>
      <c r="E541" s="40"/>
      <c r="F541" s="232" t="s">
        <v>763</v>
      </c>
      <c r="G541" s="40"/>
      <c r="H541" s="40"/>
      <c r="I541" s="233"/>
      <c r="J541" s="40"/>
      <c r="K541" s="40"/>
      <c r="L541" s="44"/>
      <c r="M541" s="234"/>
      <c r="N541" s="235"/>
      <c r="O541" s="91"/>
      <c r="P541" s="91"/>
      <c r="Q541" s="91"/>
      <c r="R541" s="91"/>
      <c r="S541" s="91"/>
      <c r="T541" s="92"/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T541" s="17" t="s">
        <v>153</v>
      </c>
      <c r="AU541" s="17" t="s">
        <v>86</v>
      </c>
    </row>
    <row r="542" s="13" customFormat="1">
      <c r="A542" s="13"/>
      <c r="B542" s="236"/>
      <c r="C542" s="237"/>
      <c r="D542" s="238" t="s">
        <v>155</v>
      </c>
      <c r="E542" s="239" t="s">
        <v>1</v>
      </c>
      <c r="F542" s="240" t="s">
        <v>764</v>
      </c>
      <c r="G542" s="237"/>
      <c r="H542" s="239" t="s">
        <v>1</v>
      </c>
      <c r="I542" s="241"/>
      <c r="J542" s="237"/>
      <c r="K542" s="237"/>
      <c r="L542" s="242"/>
      <c r="M542" s="243"/>
      <c r="N542" s="244"/>
      <c r="O542" s="244"/>
      <c r="P542" s="244"/>
      <c r="Q542" s="244"/>
      <c r="R542" s="244"/>
      <c r="S542" s="244"/>
      <c r="T542" s="245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6" t="s">
        <v>155</v>
      </c>
      <c r="AU542" s="246" t="s">
        <v>86</v>
      </c>
      <c r="AV542" s="13" t="s">
        <v>84</v>
      </c>
      <c r="AW542" s="13" t="s">
        <v>33</v>
      </c>
      <c r="AX542" s="13" t="s">
        <v>76</v>
      </c>
      <c r="AY542" s="246" t="s">
        <v>144</v>
      </c>
    </row>
    <row r="543" s="14" customFormat="1">
      <c r="A543" s="14"/>
      <c r="B543" s="247"/>
      <c r="C543" s="248"/>
      <c r="D543" s="238" t="s">
        <v>155</v>
      </c>
      <c r="E543" s="249" t="s">
        <v>1</v>
      </c>
      <c r="F543" s="250" t="s">
        <v>765</v>
      </c>
      <c r="G543" s="248"/>
      <c r="H543" s="251">
        <v>12.4</v>
      </c>
      <c r="I543" s="252"/>
      <c r="J543" s="248"/>
      <c r="K543" s="248"/>
      <c r="L543" s="253"/>
      <c r="M543" s="254"/>
      <c r="N543" s="255"/>
      <c r="O543" s="255"/>
      <c r="P543" s="255"/>
      <c r="Q543" s="255"/>
      <c r="R543" s="255"/>
      <c r="S543" s="255"/>
      <c r="T543" s="256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7" t="s">
        <v>155</v>
      </c>
      <c r="AU543" s="257" t="s">
        <v>86</v>
      </c>
      <c r="AV543" s="14" t="s">
        <v>86</v>
      </c>
      <c r="AW543" s="14" t="s">
        <v>33</v>
      </c>
      <c r="AX543" s="14" t="s">
        <v>76</v>
      </c>
      <c r="AY543" s="257" t="s">
        <v>144</v>
      </c>
    </row>
    <row r="544" s="13" customFormat="1">
      <c r="A544" s="13"/>
      <c r="B544" s="236"/>
      <c r="C544" s="237"/>
      <c r="D544" s="238" t="s">
        <v>155</v>
      </c>
      <c r="E544" s="239" t="s">
        <v>1</v>
      </c>
      <c r="F544" s="240" t="s">
        <v>766</v>
      </c>
      <c r="G544" s="237"/>
      <c r="H544" s="239" t="s">
        <v>1</v>
      </c>
      <c r="I544" s="241"/>
      <c r="J544" s="237"/>
      <c r="K544" s="237"/>
      <c r="L544" s="242"/>
      <c r="M544" s="243"/>
      <c r="N544" s="244"/>
      <c r="O544" s="244"/>
      <c r="P544" s="244"/>
      <c r="Q544" s="244"/>
      <c r="R544" s="244"/>
      <c r="S544" s="244"/>
      <c r="T544" s="245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6" t="s">
        <v>155</v>
      </c>
      <c r="AU544" s="246" t="s">
        <v>86</v>
      </c>
      <c r="AV544" s="13" t="s">
        <v>84</v>
      </c>
      <c r="AW544" s="13" t="s">
        <v>33</v>
      </c>
      <c r="AX544" s="13" t="s">
        <v>76</v>
      </c>
      <c r="AY544" s="246" t="s">
        <v>144</v>
      </c>
    </row>
    <row r="545" s="14" customFormat="1">
      <c r="A545" s="14"/>
      <c r="B545" s="247"/>
      <c r="C545" s="248"/>
      <c r="D545" s="238" t="s">
        <v>155</v>
      </c>
      <c r="E545" s="249" t="s">
        <v>1</v>
      </c>
      <c r="F545" s="250" t="s">
        <v>749</v>
      </c>
      <c r="G545" s="248"/>
      <c r="H545" s="251">
        <v>38.869</v>
      </c>
      <c r="I545" s="252"/>
      <c r="J545" s="248"/>
      <c r="K545" s="248"/>
      <c r="L545" s="253"/>
      <c r="M545" s="254"/>
      <c r="N545" s="255"/>
      <c r="O545" s="255"/>
      <c r="P545" s="255"/>
      <c r="Q545" s="255"/>
      <c r="R545" s="255"/>
      <c r="S545" s="255"/>
      <c r="T545" s="256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7" t="s">
        <v>155</v>
      </c>
      <c r="AU545" s="257" t="s">
        <v>86</v>
      </c>
      <c r="AV545" s="14" t="s">
        <v>86</v>
      </c>
      <c r="AW545" s="14" t="s">
        <v>33</v>
      </c>
      <c r="AX545" s="14" t="s">
        <v>76</v>
      </c>
      <c r="AY545" s="257" t="s">
        <v>144</v>
      </c>
    </row>
    <row r="546" s="15" customFormat="1">
      <c r="A546" s="15"/>
      <c r="B546" s="258"/>
      <c r="C546" s="259"/>
      <c r="D546" s="238" t="s">
        <v>155</v>
      </c>
      <c r="E546" s="260" t="s">
        <v>1</v>
      </c>
      <c r="F546" s="261" t="s">
        <v>160</v>
      </c>
      <c r="G546" s="259"/>
      <c r="H546" s="262">
        <v>51.268999999999998</v>
      </c>
      <c r="I546" s="263"/>
      <c r="J546" s="259"/>
      <c r="K546" s="259"/>
      <c r="L546" s="264"/>
      <c r="M546" s="265"/>
      <c r="N546" s="266"/>
      <c r="O546" s="266"/>
      <c r="P546" s="266"/>
      <c r="Q546" s="266"/>
      <c r="R546" s="266"/>
      <c r="S546" s="266"/>
      <c r="T546" s="267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68" t="s">
        <v>155</v>
      </c>
      <c r="AU546" s="268" t="s">
        <v>86</v>
      </c>
      <c r="AV546" s="15" t="s">
        <v>151</v>
      </c>
      <c r="AW546" s="15" t="s">
        <v>33</v>
      </c>
      <c r="AX546" s="15" t="s">
        <v>84</v>
      </c>
      <c r="AY546" s="268" t="s">
        <v>144</v>
      </c>
    </row>
    <row r="547" s="2" customFormat="1" ht="24.15" customHeight="1">
      <c r="A547" s="38"/>
      <c r="B547" s="39"/>
      <c r="C547" s="218" t="s">
        <v>380</v>
      </c>
      <c r="D547" s="218" t="s">
        <v>146</v>
      </c>
      <c r="E547" s="219" t="s">
        <v>767</v>
      </c>
      <c r="F547" s="220" t="s">
        <v>768</v>
      </c>
      <c r="G547" s="221" t="s">
        <v>149</v>
      </c>
      <c r="H547" s="222">
        <v>17.559999999999999</v>
      </c>
      <c r="I547" s="223"/>
      <c r="J547" s="224">
        <f>ROUND(I547*H547,2)</f>
        <v>0</v>
      </c>
      <c r="K547" s="220" t="s">
        <v>150</v>
      </c>
      <c r="L547" s="44"/>
      <c r="M547" s="225" t="s">
        <v>1</v>
      </c>
      <c r="N547" s="226" t="s">
        <v>41</v>
      </c>
      <c r="O547" s="91"/>
      <c r="P547" s="227">
        <f>O547*H547</f>
        <v>0</v>
      </c>
      <c r="Q547" s="227">
        <v>0</v>
      </c>
      <c r="R547" s="227">
        <f>Q547*H547</f>
        <v>0</v>
      </c>
      <c r="S547" s="227">
        <v>0.035000000000000003</v>
      </c>
      <c r="T547" s="228">
        <f>S547*H547</f>
        <v>0.61460000000000004</v>
      </c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R547" s="229" t="s">
        <v>151</v>
      </c>
      <c r="AT547" s="229" t="s">
        <v>146</v>
      </c>
      <c r="AU547" s="229" t="s">
        <v>86</v>
      </c>
      <c r="AY547" s="17" t="s">
        <v>144</v>
      </c>
      <c r="BE547" s="230">
        <f>IF(N547="základní",J547,0)</f>
        <v>0</v>
      </c>
      <c r="BF547" s="230">
        <f>IF(N547="snížená",J547,0)</f>
        <v>0</v>
      </c>
      <c r="BG547" s="230">
        <f>IF(N547="zákl. přenesená",J547,0)</f>
        <v>0</v>
      </c>
      <c r="BH547" s="230">
        <f>IF(N547="sníž. přenesená",J547,0)</f>
        <v>0</v>
      </c>
      <c r="BI547" s="230">
        <f>IF(N547="nulová",J547,0)</f>
        <v>0</v>
      </c>
      <c r="BJ547" s="17" t="s">
        <v>84</v>
      </c>
      <c r="BK547" s="230">
        <f>ROUND(I547*H547,2)</f>
        <v>0</v>
      </c>
      <c r="BL547" s="17" t="s">
        <v>151</v>
      </c>
      <c r="BM547" s="229" t="s">
        <v>769</v>
      </c>
    </row>
    <row r="548" s="2" customFormat="1">
      <c r="A548" s="38"/>
      <c r="B548" s="39"/>
      <c r="C548" s="40"/>
      <c r="D548" s="231" t="s">
        <v>153</v>
      </c>
      <c r="E548" s="40"/>
      <c r="F548" s="232" t="s">
        <v>770</v>
      </c>
      <c r="G548" s="40"/>
      <c r="H548" s="40"/>
      <c r="I548" s="233"/>
      <c r="J548" s="40"/>
      <c r="K548" s="40"/>
      <c r="L548" s="44"/>
      <c r="M548" s="234"/>
      <c r="N548" s="235"/>
      <c r="O548" s="91"/>
      <c r="P548" s="91"/>
      <c r="Q548" s="91"/>
      <c r="R548" s="91"/>
      <c r="S548" s="91"/>
      <c r="T548" s="92"/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T548" s="17" t="s">
        <v>153</v>
      </c>
      <c r="AU548" s="17" t="s">
        <v>86</v>
      </c>
    </row>
    <row r="549" s="13" customFormat="1">
      <c r="A549" s="13"/>
      <c r="B549" s="236"/>
      <c r="C549" s="237"/>
      <c r="D549" s="238" t="s">
        <v>155</v>
      </c>
      <c r="E549" s="239" t="s">
        <v>1</v>
      </c>
      <c r="F549" s="240" t="s">
        <v>771</v>
      </c>
      <c r="G549" s="237"/>
      <c r="H549" s="239" t="s">
        <v>1</v>
      </c>
      <c r="I549" s="241"/>
      <c r="J549" s="237"/>
      <c r="K549" s="237"/>
      <c r="L549" s="242"/>
      <c r="M549" s="243"/>
      <c r="N549" s="244"/>
      <c r="O549" s="244"/>
      <c r="P549" s="244"/>
      <c r="Q549" s="244"/>
      <c r="R549" s="244"/>
      <c r="S549" s="244"/>
      <c r="T549" s="245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6" t="s">
        <v>155</v>
      </c>
      <c r="AU549" s="246" t="s">
        <v>86</v>
      </c>
      <c r="AV549" s="13" t="s">
        <v>84</v>
      </c>
      <c r="AW549" s="13" t="s">
        <v>33</v>
      </c>
      <c r="AX549" s="13" t="s">
        <v>76</v>
      </c>
      <c r="AY549" s="246" t="s">
        <v>144</v>
      </c>
    </row>
    <row r="550" s="14" customFormat="1">
      <c r="A550" s="14"/>
      <c r="B550" s="247"/>
      <c r="C550" s="248"/>
      <c r="D550" s="238" t="s">
        <v>155</v>
      </c>
      <c r="E550" s="249" t="s">
        <v>1</v>
      </c>
      <c r="F550" s="250" t="s">
        <v>765</v>
      </c>
      <c r="G550" s="248"/>
      <c r="H550" s="251">
        <v>12.4</v>
      </c>
      <c r="I550" s="252"/>
      <c r="J550" s="248"/>
      <c r="K550" s="248"/>
      <c r="L550" s="253"/>
      <c r="M550" s="254"/>
      <c r="N550" s="255"/>
      <c r="O550" s="255"/>
      <c r="P550" s="255"/>
      <c r="Q550" s="255"/>
      <c r="R550" s="255"/>
      <c r="S550" s="255"/>
      <c r="T550" s="256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7" t="s">
        <v>155</v>
      </c>
      <c r="AU550" s="257" t="s">
        <v>86</v>
      </c>
      <c r="AV550" s="14" t="s">
        <v>86</v>
      </c>
      <c r="AW550" s="14" t="s">
        <v>33</v>
      </c>
      <c r="AX550" s="14" t="s">
        <v>76</v>
      </c>
      <c r="AY550" s="257" t="s">
        <v>144</v>
      </c>
    </row>
    <row r="551" s="13" customFormat="1">
      <c r="A551" s="13"/>
      <c r="B551" s="236"/>
      <c r="C551" s="237"/>
      <c r="D551" s="238" t="s">
        <v>155</v>
      </c>
      <c r="E551" s="239" t="s">
        <v>1</v>
      </c>
      <c r="F551" s="240" t="s">
        <v>772</v>
      </c>
      <c r="G551" s="237"/>
      <c r="H551" s="239" t="s">
        <v>1</v>
      </c>
      <c r="I551" s="241"/>
      <c r="J551" s="237"/>
      <c r="K551" s="237"/>
      <c r="L551" s="242"/>
      <c r="M551" s="243"/>
      <c r="N551" s="244"/>
      <c r="O551" s="244"/>
      <c r="P551" s="244"/>
      <c r="Q551" s="244"/>
      <c r="R551" s="244"/>
      <c r="S551" s="244"/>
      <c r="T551" s="245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6" t="s">
        <v>155</v>
      </c>
      <c r="AU551" s="246" t="s">
        <v>86</v>
      </c>
      <c r="AV551" s="13" t="s">
        <v>84</v>
      </c>
      <c r="AW551" s="13" t="s">
        <v>33</v>
      </c>
      <c r="AX551" s="13" t="s">
        <v>76</v>
      </c>
      <c r="AY551" s="246" t="s">
        <v>144</v>
      </c>
    </row>
    <row r="552" s="14" customFormat="1">
      <c r="A552" s="14"/>
      <c r="B552" s="247"/>
      <c r="C552" s="248"/>
      <c r="D552" s="238" t="s">
        <v>155</v>
      </c>
      <c r="E552" s="249" t="s">
        <v>1</v>
      </c>
      <c r="F552" s="250" t="s">
        <v>773</v>
      </c>
      <c r="G552" s="248"/>
      <c r="H552" s="251">
        <v>3.8100000000000001</v>
      </c>
      <c r="I552" s="252"/>
      <c r="J552" s="248"/>
      <c r="K552" s="248"/>
      <c r="L552" s="253"/>
      <c r="M552" s="254"/>
      <c r="N552" s="255"/>
      <c r="O552" s="255"/>
      <c r="P552" s="255"/>
      <c r="Q552" s="255"/>
      <c r="R552" s="255"/>
      <c r="S552" s="255"/>
      <c r="T552" s="256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7" t="s">
        <v>155</v>
      </c>
      <c r="AU552" s="257" t="s">
        <v>86</v>
      </c>
      <c r="AV552" s="14" t="s">
        <v>86</v>
      </c>
      <c r="AW552" s="14" t="s">
        <v>33</v>
      </c>
      <c r="AX552" s="14" t="s">
        <v>76</v>
      </c>
      <c r="AY552" s="257" t="s">
        <v>144</v>
      </c>
    </row>
    <row r="553" s="13" customFormat="1">
      <c r="A553" s="13"/>
      <c r="B553" s="236"/>
      <c r="C553" s="237"/>
      <c r="D553" s="238" t="s">
        <v>155</v>
      </c>
      <c r="E553" s="239" t="s">
        <v>1</v>
      </c>
      <c r="F553" s="240" t="s">
        <v>774</v>
      </c>
      <c r="G553" s="237"/>
      <c r="H553" s="239" t="s">
        <v>1</v>
      </c>
      <c r="I553" s="241"/>
      <c r="J553" s="237"/>
      <c r="K553" s="237"/>
      <c r="L553" s="242"/>
      <c r="M553" s="243"/>
      <c r="N553" s="244"/>
      <c r="O553" s="244"/>
      <c r="P553" s="244"/>
      <c r="Q553" s="244"/>
      <c r="R553" s="244"/>
      <c r="S553" s="244"/>
      <c r="T553" s="245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6" t="s">
        <v>155</v>
      </c>
      <c r="AU553" s="246" t="s">
        <v>86</v>
      </c>
      <c r="AV553" s="13" t="s">
        <v>84</v>
      </c>
      <c r="AW553" s="13" t="s">
        <v>33</v>
      </c>
      <c r="AX553" s="13" t="s">
        <v>76</v>
      </c>
      <c r="AY553" s="246" t="s">
        <v>144</v>
      </c>
    </row>
    <row r="554" s="14" customFormat="1">
      <c r="A554" s="14"/>
      <c r="B554" s="247"/>
      <c r="C554" s="248"/>
      <c r="D554" s="238" t="s">
        <v>155</v>
      </c>
      <c r="E554" s="249" t="s">
        <v>1</v>
      </c>
      <c r="F554" s="250" t="s">
        <v>775</v>
      </c>
      <c r="G554" s="248"/>
      <c r="H554" s="251">
        <v>1.3500000000000001</v>
      </c>
      <c r="I554" s="252"/>
      <c r="J554" s="248"/>
      <c r="K554" s="248"/>
      <c r="L554" s="253"/>
      <c r="M554" s="254"/>
      <c r="N554" s="255"/>
      <c r="O554" s="255"/>
      <c r="P554" s="255"/>
      <c r="Q554" s="255"/>
      <c r="R554" s="255"/>
      <c r="S554" s="255"/>
      <c r="T554" s="256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7" t="s">
        <v>155</v>
      </c>
      <c r="AU554" s="257" t="s">
        <v>86</v>
      </c>
      <c r="AV554" s="14" t="s">
        <v>86</v>
      </c>
      <c r="AW554" s="14" t="s">
        <v>33</v>
      </c>
      <c r="AX554" s="14" t="s">
        <v>76</v>
      </c>
      <c r="AY554" s="257" t="s">
        <v>144</v>
      </c>
    </row>
    <row r="555" s="15" customFormat="1">
      <c r="A555" s="15"/>
      <c r="B555" s="258"/>
      <c r="C555" s="259"/>
      <c r="D555" s="238" t="s">
        <v>155</v>
      </c>
      <c r="E555" s="260" t="s">
        <v>1</v>
      </c>
      <c r="F555" s="261" t="s">
        <v>160</v>
      </c>
      <c r="G555" s="259"/>
      <c r="H555" s="262">
        <v>17.560000000000002</v>
      </c>
      <c r="I555" s="263"/>
      <c r="J555" s="259"/>
      <c r="K555" s="259"/>
      <c r="L555" s="264"/>
      <c r="M555" s="265"/>
      <c r="N555" s="266"/>
      <c r="O555" s="266"/>
      <c r="P555" s="266"/>
      <c r="Q555" s="266"/>
      <c r="R555" s="266"/>
      <c r="S555" s="266"/>
      <c r="T555" s="267"/>
      <c r="U555" s="15"/>
      <c r="V555" s="15"/>
      <c r="W555" s="15"/>
      <c r="X555" s="15"/>
      <c r="Y555" s="15"/>
      <c r="Z555" s="15"/>
      <c r="AA555" s="15"/>
      <c r="AB555" s="15"/>
      <c r="AC555" s="15"/>
      <c r="AD555" s="15"/>
      <c r="AE555" s="15"/>
      <c r="AT555" s="268" t="s">
        <v>155</v>
      </c>
      <c r="AU555" s="268" t="s">
        <v>86</v>
      </c>
      <c r="AV555" s="15" t="s">
        <v>151</v>
      </c>
      <c r="AW555" s="15" t="s">
        <v>33</v>
      </c>
      <c r="AX555" s="15" t="s">
        <v>84</v>
      </c>
      <c r="AY555" s="268" t="s">
        <v>144</v>
      </c>
    </row>
    <row r="556" s="2" customFormat="1" ht="24.15" customHeight="1">
      <c r="A556" s="38"/>
      <c r="B556" s="39"/>
      <c r="C556" s="218" t="s">
        <v>338</v>
      </c>
      <c r="D556" s="218" t="s">
        <v>146</v>
      </c>
      <c r="E556" s="219" t="s">
        <v>776</v>
      </c>
      <c r="F556" s="220" t="s">
        <v>777</v>
      </c>
      <c r="G556" s="221" t="s">
        <v>149</v>
      </c>
      <c r="H556" s="222">
        <v>1.089</v>
      </c>
      <c r="I556" s="223"/>
      <c r="J556" s="224">
        <f>ROUND(I556*H556,2)</f>
        <v>0</v>
      </c>
      <c r="K556" s="220" t="s">
        <v>150</v>
      </c>
      <c r="L556" s="44"/>
      <c r="M556" s="225" t="s">
        <v>1</v>
      </c>
      <c r="N556" s="226" t="s">
        <v>41</v>
      </c>
      <c r="O556" s="91"/>
      <c r="P556" s="227">
        <f>O556*H556</f>
        <v>0</v>
      </c>
      <c r="Q556" s="227">
        <v>0</v>
      </c>
      <c r="R556" s="227">
        <f>Q556*H556</f>
        <v>0</v>
      </c>
      <c r="S556" s="227">
        <v>0.041000000000000002</v>
      </c>
      <c r="T556" s="228">
        <f>S556*H556</f>
        <v>0.044649000000000001</v>
      </c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R556" s="229" t="s">
        <v>151</v>
      </c>
      <c r="AT556" s="229" t="s">
        <v>146</v>
      </c>
      <c r="AU556" s="229" t="s">
        <v>86</v>
      </c>
      <c r="AY556" s="17" t="s">
        <v>144</v>
      </c>
      <c r="BE556" s="230">
        <f>IF(N556="základní",J556,0)</f>
        <v>0</v>
      </c>
      <c r="BF556" s="230">
        <f>IF(N556="snížená",J556,0)</f>
        <v>0</v>
      </c>
      <c r="BG556" s="230">
        <f>IF(N556="zákl. přenesená",J556,0)</f>
        <v>0</v>
      </c>
      <c r="BH556" s="230">
        <f>IF(N556="sníž. přenesená",J556,0)</f>
        <v>0</v>
      </c>
      <c r="BI556" s="230">
        <f>IF(N556="nulová",J556,0)</f>
        <v>0</v>
      </c>
      <c r="BJ556" s="17" t="s">
        <v>84</v>
      </c>
      <c r="BK556" s="230">
        <f>ROUND(I556*H556,2)</f>
        <v>0</v>
      </c>
      <c r="BL556" s="17" t="s">
        <v>151</v>
      </c>
      <c r="BM556" s="229" t="s">
        <v>778</v>
      </c>
    </row>
    <row r="557" s="2" customFormat="1">
      <c r="A557" s="38"/>
      <c r="B557" s="39"/>
      <c r="C557" s="40"/>
      <c r="D557" s="231" t="s">
        <v>153</v>
      </c>
      <c r="E557" s="40"/>
      <c r="F557" s="232" t="s">
        <v>779</v>
      </c>
      <c r="G557" s="40"/>
      <c r="H557" s="40"/>
      <c r="I557" s="233"/>
      <c r="J557" s="40"/>
      <c r="K557" s="40"/>
      <c r="L557" s="44"/>
      <c r="M557" s="234"/>
      <c r="N557" s="235"/>
      <c r="O557" s="91"/>
      <c r="P557" s="91"/>
      <c r="Q557" s="91"/>
      <c r="R557" s="91"/>
      <c r="S557" s="91"/>
      <c r="T557" s="92"/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T557" s="17" t="s">
        <v>153</v>
      </c>
      <c r="AU557" s="17" t="s">
        <v>86</v>
      </c>
    </row>
    <row r="558" s="14" customFormat="1">
      <c r="A558" s="14"/>
      <c r="B558" s="247"/>
      <c r="C558" s="248"/>
      <c r="D558" s="238" t="s">
        <v>155</v>
      </c>
      <c r="E558" s="249" t="s">
        <v>1</v>
      </c>
      <c r="F558" s="250" t="s">
        <v>780</v>
      </c>
      <c r="G558" s="248"/>
      <c r="H558" s="251">
        <v>0.31900000000000001</v>
      </c>
      <c r="I558" s="252"/>
      <c r="J558" s="248"/>
      <c r="K558" s="248"/>
      <c r="L558" s="253"/>
      <c r="M558" s="254"/>
      <c r="N558" s="255"/>
      <c r="O558" s="255"/>
      <c r="P558" s="255"/>
      <c r="Q558" s="255"/>
      <c r="R558" s="255"/>
      <c r="S558" s="255"/>
      <c r="T558" s="256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7" t="s">
        <v>155</v>
      </c>
      <c r="AU558" s="257" t="s">
        <v>86</v>
      </c>
      <c r="AV558" s="14" t="s">
        <v>86</v>
      </c>
      <c r="AW558" s="14" t="s">
        <v>33</v>
      </c>
      <c r="AX558" s="14" t="s">
        <v>76</v>
      </c>
      <c r="AY558" s="257" t="s">
        <v>144</v>
      </c>
    </row>
    <row r="559" s="14" customFormat="1">
      <c r="A559" s="14"/>
      <c r="B559" s="247"/>
      <c r="C559" s="248"/>
      <c r="D559" s="238" t="s">
        <v>155</v>
      </c>
      <c r="E559" s="249" t="s">
        <v>1</v>
      </c>
      <c r="F559" s="250" t="s">
        <v>781</v>
      </c>
      <c r="G559" s="248"/>
      <c r="H559" s="251">
        <v>0.77000000000000002</v>
      </c>
      <c r="I559" s="252"/>
      <c r="J559" s="248"/>
      <c r="K559" s="248"/>
      <c r="L559" s="253"/>
      <c r="M559" s="254"/>
      <c r="N559" s="255"/>
      <c r="O559" s="255"/>
      <c r="P559" s="255"/>
      <c r="Q559" s="255"/>
      <c r="R559" s="255"/>
      <c r="S559" s="255"/>
      <c r="T559" s="256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7" t="s">
        <v>155</v>
      </c>
      <c r="AU559" s="257" t="s">
        <v>86</v>
      </c>
      <c r="AV559" s="14" t="s">
        <v>86</v>
      </c>
      <c r="AW559" s="14" t="s">
        <v>33</v>
      </c>
      <c r="AX559" s="14" t="s">
        <v>76</v>
      </c>
      <c r="AY559" s="257" t="s">
        <v>144</v>
      </c>
    </row>
    <row r="560" s="15" customFormat="1">
      <c r="A560" s="15"/>
      <c r="B560" s="258"/>
      <c r="C560" s="259"/>
      <c r="D560" s="238" t="s">
        <v>155</v>
      </c>
      <c r="E560" s="260" t="s">
        <v>1</v>
      </c>
      <c r="F560" s="261" t="s">
        <v>160</v>
      </c>
      <c r="G560" s="259"/>
      <c r="H560" s="262">
        <v>1.089</v>
      </c>
      <c r="I560" s="263"/>
      <c r="J560" s="259"/>
      <c r="K560" s="259"/>
      <c r="L560" s="264"/>
      <c r="M560" s="265"/>
      <c r="N560" s="266"/>
      <c r="O560" s="266"/>
      <c r="P560" s="266"/>
      <c r="Q560" s="266"/>
      <c r="R560" s="266"/>
      <c r="S560" s="266"/>
      <c r="T560" s="267"/>
      <c r="U560" s="15"/>
      <c r="V560" s="15"/>
      <c r="W560" s="15"/>
      <c r="X560" s="15"/>
      <c r="Y560" s="15"/>
      <c r="Z560" s="15"/>
      <c r="AA560" s="15"/>
      <c r="AB560" s="15"/>
      <c r="AC560" s="15"/>
      <c r="AD560" s="15"/>
      <c r="AE560" s="15"/>
      <c r="AT560" s="268" t="s">
        <v>155</v>
      </c>
      <c r="AU560" s="268" t="s">
        <v>86</v>
      </c>
      <c r="AV560" s="15" t="s">
        <v>151</v>
      </c>
      <c r="AW560" s="15" t="s">
        <v>33</v>
      </c>
      <c r="AX560" s="15" t="s">
        <v>84</v>
      </c>
      <c r="AY560" s="268" t="s">
        <v>144</v>
      </c>
    </row>
    <row r="561" s="2" customFormat="1" ht="24.15" customHeight="1">
      <c r="A561" s="38"/>
      <c r="B561" s="39"/>
      <c r="C561" s="218" t="s">
        <v>342</v>
      </c>
      <c r="D561" s="218" t="s">
        <v>146</v>
      </c>
      <c r="E561" s="219" t="s">
        <v>782</v>
      </c>
      <c r="F561" s="220" t="s">
        <v>783</v>
      </c>
      <c r="G561" s="221" t="s">
        <v>149</v>
      </c>
      <c r="H561" s="222">
        <v>5.4560000000000004</v>
      </c>
      <c r="I561" s="223"/>
      <c r="J561" s="224">
        <f>ROUND(I561*H561,2)</f>
        <v>0</v>
      </c>
      <c r="K561" s="220" t="s">
        <v>150</v>
      </c>
      <c r="L561" s="44"/>
      <c r="M561" s="225" t="s">
        <v>1</v>
      </c>
      <c r="N561" s="226" t="s">
        <v>41</v>
      </c>
      <c r="O561" s="91"/>
      <c r="P561" s="227">
        <f>O561*H561</f>
        <v>0</v>
      </c>
      <c r="Q561" s="227">
        <v>0</v>
      </c>
      <c r="R561" s="227">
        <f>Q561*H561</f>
        <v>0</v>
      </c>
      <c r="S561" s="227">
        <v>0.027</v>
      </c>
      <c r="T561" s="228">
        <f>S561*H561</f>
        <v>0.147312</v>
      </c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R561" s="229" t="s">
        <v>151</v>
      </c>
      <c r="AT561" s="229" t="s">
        <v>146</v>
      </c>
      <c r="AU561" s="229" t="s">
        <v>86</v>
      </c>
      <c r="AY561" s="17" t="s">
        <v>144</v>
      </c>
      <c r="BE561" s="230">
        <f>IF(N561="základní",J561,0)</f>
        <v>0</v>
      </c>
      <c r="BF561" s="230">
        <f>IF(N561="snížená",J561,0)</f>
        <v>0</v>
      </c>
      <c r="BG561" s="230">
        <f>IF(N561="zákl. přenesená",J561,0)</f>
        <v>0</v>
      </c>
      <c r="BH561" s="230">
        <f>IF(N561="sníž. přenesená",J561,0)</f>
        <v>0</v>
      </c>
      <c r="BI561" s="230">
        <f>IF(N561="nulová",J561,0)</f>
        <v>0</v>
      </c>
      <c r="BJ561" s="17" t="s">
        <v>84</v>
      </c>
      <c r="BK561" s="230">
        <f>ROUND(I561*H561,2)</f>
        <v>0</v>
      </c>
      <c r="BL561" s="17" t="s">
        <v>151</v>
      </c>
      <c r="BM561" s="229" t="s">
        <v>784</v>
      </c>
    </row>
    <row r="562" s="2" customFormat="1">
      <c r="A562" s="38"/>
      <c r="B562" s="39"/>
      <c r="C562" s="40"/>
      <c r="D562" s="231" t="s">
        <v>153</v>
      </c>
      <c r="E562" s="40"/>
      <c r="F562" s="232" t="s">
        <v>785</v>
      </c>
      <c r="G562" s="40"/>
      <c r="H562" s="40"/>
      <c r="I562" s="233"/>
      <c r="J562" s="40"/>
      <c r="K562" s="40"/>
      <c r="L562" s="44"/>
      <c r="M562" s="234"/>
      <c r="N562" s="235"/>
      <c r="O562" s="91"/>
      <c r="P562" s="91"/>
      <c r="Q562" s="91"/>
      <c r="R562" s="91"/>
      <c r="S562" s="91"/>
      <c r="T562" s="92"/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T562" s="17" t="s">
        <v>153</v>
      </c>
      <c r="AU562" s="17" t="s">
        <v>86</v>
      </c>
    </row>
    <row r="563" s="14" customFormat="1">
      <c r="A563" s="14"/>
      <c r="B563" s="247"/>
      <c r="C563" s="248"/>
      <c r="D563" s="238" t="s">
        <v>155</v>
      </c>
      <c r="E563" s="249" t="s">
        <v>1</v>
      </c>
      <c r="F563" s="250" t="s">
        <v>786</v>
      </c>
      <c r="G563" s="248"/>
      <c r="H563" s="251">
        <v>2.7280000000000002</v>
      </c>
      <c r="I563" s="252"/>
      <c r="J563" s="248"/>
      <c r="K563" s="248"/>
      <c r="L563" s="253"/>
      <c r="M563" s="254"/>
      <c r="N563" s="255"/>
      <c r="O563" s="255"/>
      <c r="P563" s="255"/>
      <c r="Q563" s="255"/>
      <c r="R563" s="255"/>
      <c r="S563" s="255"/>
      <c r="T563" s="256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7" t="s">
        <v>155</v>
      </c>
      <c r="AU563" s="257" t="s">
        <v>86</v>
      </c>
      <c r="AV563" s="14" t="s">
        <v>86</v>
      </c>
      <c r="AW563" s="14" t="s">
        <v>33</v>
      </c>
      <c r="AX563" s="14" t="s">
        <v>76</v>
      </c>
      <c r="AY563" s="257" t="s">
        <v>144</v>
      </c>
    </row>
    <row r="564" s="14" customFormat="1">
      <c r="A564" s="14"/>
      <c r="B564" s="247"/>
      <c r="C564" s="248"/>
      <c r="D564" s="238" t="s">
        <v>155</v>
      </c>
      <c r="E564" s="249" t="s">
        <v>1</v>
      </c>
      <c r="F564" s="250" t="s">
        <v>787</v>
      </c>
      <c r="G564" s="248"/>
      <c r="H564" s="251">
        <v>2.7280000000000002</v>
      </c>
      <c r="I564" s="252"/>
      <c r="J564" s="248"/>
      <c r="K564" s="248"/>
      <c r="L564" s="253"/>
      <c r="M564" s="254"/>
      <c r="N564" s="255"/>
      <c r="O564" s="255"/>
      <c r="P564" s="255"/>
      <c r="Q564" s="255"/>
      <c r="R564" s="255"/>
      <c r="S564" s="255"/>
      <c r="T564" s="256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7" t="s">
        <v>155</v>
      </c>
      <c r="AU564" s="257" t="s">
        <v>86</v>
      </c>
      <c r="AV564" s="14" t="s">
        <v>86</v>
      </c>
      <c r="AW564" s="14" t="s">
        <v>33</v>
      </c>
      <c r="AX564" s="14" t="s">
        <v>76</v>
      </c>
      <c r="AY564" s="257" t="s">
        <v>144</v>
      </c>
    </row>
    <row r="565" s="15" customFormat="1">
      <c r="A565" s="15"/>
      <c r="B565" s="258"/>
      <c r="C565" s="259"/>
      <c r="D565" s="238" t="s">
        <v>155</v>
      </c>
      <c r="E565" s="260" t="s">
        <v>1</v>
      </c>
      <c r="F565" s="261" t="s">
        <v>160</v>
      </c>
      <c r="G565" s="259"/>
      <c r="H565" s="262">
        <v>5.4560000000000004</v>
      </c>
      <c r="I565" s="263"/>
      <c r="J565" s="259"/>
      <c r="K565" s="259"/>
      <c r="L565" s="264"/>
      <c r="M565" s="265"/>
      <c r="N565" s="266"/>
      <c r="O565" s="266"/>
      <c r="P565" s="266"/>
      <c r="Q565" s="266"/>
      <c r="R565" s="266"/>
      <c r="S565" s="266"/>
      <c r="T565" s="267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68" t="s">
        <v>155</v>
      </c>
      <c r="AU565" s="268" t="s">
        <v>86</v>
      </c>
      <c r="AV565" s="15" t="s">
        <v>151</v>
      </c>
      <c r="AW565" s="15" t="s">
        <v>33</v>
      </c>
      <c r="AX565" s="15" t="s">
        <v>84</v>
      </c>
      <c r="AY565" s="268" t="s">
        <v>144</v>
      </c>
    </row>
    <row r="566" s="2" customFormat="1" ht="21.75" customHeight="1">
      <c r="A566" s="38"/>
      <c r="B566" s="39"/>
      <c r="C566" s="218" t="s">
        <v>367</v>
      </c>
      <c r="D566" s="218" t="s">
        <v>146</v>
      </c>
      <c r="E566" s="219" t="s">
        <v>788</v>
      </c>
      <c r="F566" s="220" t="s">
        <v>789</v>
      </c>
      <c r="G566" s="221" t="s">
        <v>149</v>
      </c>
      <c r="H566" s="222">
        <v>6.5010000000000003</v>
      </c>
      <c r="I566" s="223"/>
      <c r="J566" s="224">
        <f>ROUND(I566*H566,2)</f>
        <v>0</v>
      </c>
      <c r="K566" s="220" t="s">
        <v>150</v>
      </c>
      <c r="L566" s="44"/>
      <c r="M566" s="225" t="s">
        <v>1</v>
      </c>
      <c r="N566" s="226" t="s">
        <v>41</v>
      </c>
      <c r="O566" s="91"/>
      <c r="P566" s="227">
        <f>O566*H566</f>
        <v>0</v>
      </c>
      <c r="Q566" s="227">
        <v>0</v>
      </c>
      <c r="R566" s="227">
        <f>Q566*H566</f>
        <v>0</v>
      </c>
      <c r="S566" s="227">
        <v>0.075999999999999998</v>
      </c>
      <c r="T566" s="228">
        <f>S566*H566</f>
        <v>0.49407600000000002</v>
      </c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R566" s="229" t="s">
        <v>151</v>
      </c>
      <c r="AT566" s="229" t="s">
        <v>146</v>
      </c>
      <c r="AU566" s="229" t="s">
        <v>86</v>
      </c>
      <c r="AY566" s="17" t="s">
        <v>144</v>
      </c>
      <c r="BE566" s="230">
        <f>IF(N566="základní",J566,0)</f>
        <v>0</v>
      </c>
      <c r="BF566" s="230">
        <f>IF(N566="snížená",J566,0)</f>
        <v>0</v>
      </c>
      <c r="BG566" s="230">
        <f>IF(N566="zákl. přenesená",J566,0)</f>
        <v>0</v>
      </c>
      <c r="BH566" s="230">
        <f>IF(N566="sníž. přenesená",J566,0)</f>
        <v>0</v>
      </c>
      <c r="BI566" s="230">
        <f>IF(N566="nulová",J566,0)</f>
        <v>0</v>
      </c>
      <c r="BJ566" s="17" t="s">
        <v>84</v>
      </c>
      <c r="BK566" s="230">
        <f>ROUND(I566*H566,2)</f>
        <v>0</v>
      </c>
      <c r="BL566" s="17" t="s">
        <v>151</v>
      </c>
      <c r="BM566" s="229" t="s">
        <v>790</v>
      </c>
    </row>
    <row r="567" s="2" customFormat="1">
      <c r="A567" s="38"/>
      <c r="B567" s="39"/>
      <c r="C567" s="40"/>
      <c r="D567" s="231" t="s">
        <v>153</v>
      </c>
      <c r="E567" s="40"/>
      <c r="F567" s="232" t="s">
        <v>791</v>
      </c>
      <c r="G567" s="40"/>
      <c r="H567" s="40"/>
      <c r="I567" s="233"/>
      <c r="J567" s="40"/>
      <c r="K567" s="40"/>
      <c r="L567" s="44"/>
      <c r="M567" s="234"/>
      <c r="N567" s="235"/>
      <c r="O567" s="91"/>
      <c r="P567" s="91"/>
      <c r="Q567" s="91"/>
      <c r="R567" s="91"/>
      <c r="S567" s="91"/>
      <c r="T567" s="92"/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T567" s="17" t="s">
        <v>153</v>
      </c>
      <c r="AU567" s="17" t="s">
        <v>86</v>
      </c>
    </row>
    <row r="568" s="14" customFormat="1">
      <c r="A568" s="14"/>
      <c r="B568" s="247"/>
      <c r="C568" s="248"/>
      <c r="D568" s="238" t="s">
        <v>155</v>
      </c>
      <c r="E568" s="249" t="s">
        <v>1</v>
      </c>
      <c r="F568" s="250" t="s">
        <v>792</v>
      </c>
      <c r="G568" s="248"/>
      <c r="H568" s="251">
        <v>4.7279999999999998</v>
      </c>
      <c r="I568" s="252"/>
      <c r="J568" s="248"/>
      <c r="K568" s="248"/>
      <c r="L568" s="253"/>
      <c r="M568" s="254"/>
      <c r="N568" s="255"/>
      <c r="O568" s="255"/>
      <c r="P568" s="255"/>
      <c r="Q568" s="255"/>
      <c r="R568" s="255"/>
      <c r="S568" s="255"/>
      <c r="T568" s="256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7" t="s">
        <v>155</v>
      </c>
      <c r="AU568" s="257" t="s">
        <v>86</v>
      </c>
      <c r="AV568" s="14" t="s">
        <v>86</v>
      </c>
      <c r="AW568" s="14" t="s">
        <v>33</v>
      </c>
      <c r="AX568" s="14" t="s">
        <v>76</v>
      </c>
      <c r="AY568" s="257" t="s">
        <v>144</v>
      </c>
    </row>
    <row r="569" s="14" customFormat="1">
      <c r="A569" s="14"/>
      <c r="B569" s="247"/>
      <c r="C569" s="248"/>
      <c r="D569" s="238" t="s">
        <v>155</v>
      </c>
      <c r="E569" s="249" t="s">
        <v>1</v>
      </c>
      <c r="F569" s="250" t="s">
        <v>793</v>
      </c>
      <c r="G569" s="248"/>
      <c r="H569" s="251">
        <v>1.7729999999999999</v>
      </c>
      <c r="I569" s="252"/>
      <c r="J569" s="248"/>
      <c r="K569" s="248"/>
      <c r="L569" s="253"/>
      <c r="M569" s="254"/>
      <c r="N569" s="255"/>
      <c r="O569" s="255"/>
      <c r="P569" s="255"/>
      <c r="Q569" s="255"/>
      <c r="R569" s="255"/>
      <c r="S569" s="255"/>
      <c r="T569" s="256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57" t="s">
        <v>155</v>
      </c>
      <c r="AU569" s="257" t="s">
        <v>86</v>
      </c>
      <c r="AV569" s="14" t="s">
        <v>86</v>
      </c>
      <c r="AW569" s="14" t="s">
        <v>33</v>
      </c>
      <c r="AX569" s="14" t="s">
        <v>76</v>
      </c>
      <c r="AY569" s="257" t="s">
        <v>144</v>
      </c>
    </row>
    <row r="570" s="15" customFormat="1">
      <c r="A570" s="15"/>
      <c r="B570" s="258"/>
      <c r="C570" s="259"/>
      <c r="D570" s="238" t="s">
        <v>155</v>
      </c>
      <c r="E570" s="260" t="s">
        <v>1</v>
      </c>
      <c r="F570" s="261" t="s">
        <v>160</v>
      </c>
      <c r="G570" s="259"/>
      <c r="H570" s="262">
        <v>6.5009999999999994</v>
      </c>
      <c r="I570" s="263"/>
      <c r="J570" s="259"/>
      <c r="K570" s="259"/>
      <c r="L570" s="264"/>
      <c r="M570" s="265"/>
      <c r="N570" s="266"/>
      <c r="O570" s="266"/>
      <c r="P570" s="266"/>
      <c r="Q570" s="266"/>
      <c r="R570" s="266"/>
      <c r="S570" s="266"/>
      <c r="T570" s="267"/>
      <c r="U570" s="15"/>
      <c r="V570" s="15"/>
      <c r="W570" s="15"/>
      <c r="X570" s="15"/>
      <c r="Y570" s="15"/>
      <c r="Z570" s="15"/>
      <c r="AA570" s="15"/>
      <c r="AB570" s="15"/>
      <c r="AC570" s="15"/>
      <c r="AD570" s="15"/>
      <c r="AE570" s="15"/>
      <c r="AT570" s="268" t="s">
        <v>155</v>
      </c>
      <c r="AU570" s="268" t="s">
        <v>86</v>
      </c>
      <c r="AV570" s="15" t="s">
        <v>151</v>
      </c>
      <c r="AW570" s="15" t="s">
        <v>33</v>
      </c>
      <c r="AX570" s="15" t="s">
        <v>84</v>
      </c>
      <c r="AY570" s="268" t="s">
        <v>144</v>
      </c>
    </row>
    <row r="571" s="2" customFormat="1" ht="24.15" customHeight="1">
      <c r="A571" s="38"/>
      <c r="B571" s="39"/>
      <c r="C571" s="218" t="s">
        <v>346</v>
      </c>
      <c r="D571" s="218" t="s">
        <v>146</v>
      </c>
      <c r="E571" s="219" t="s">
        <v>794</v>
      </c>
      <c r="F571" s="220" t="s">
        <v>795</v>
      </c>
      <c r="G571" s="221" t="s">
        <v>149</v>
      </c>
      <c r="H571" s="222">
        <v>1.089</v>
      </c>
      <c r="I571" s="223"/>
      <c r="J571" s="224">
        <f>ROUND(I571*H571,2)</f>
        <v>0</v>
      </c>
      <c r="K571" s="220" t="s">
        <v>150</v>
      </c>
      <c r="L571" s="44"/>
      <c r="M571" s="225" t="s">
        <v>1</v>
      </c>
      <c r="N571" s="226" t="s">
        <v>41</v>
      </c>
      <c r="O571" s="91"/>
      <c r="P571" s="227">
        <f>O571*H571</f>
        <v>0</v>
      </c>
      <c r="Q571" s="227">
        <v>0</v>
      </c>
      <c r="R571" s="227">
        <f>Q571*H571</f>
        <v>0</v>
      </c>
      <c r="S571" s="227">
        <v>0.072999999999999995</v>
      </c>
      <c r="T571" s="228">
        <f>S571*H571</f>
        <v>0.079496999999999998</v>
      </c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R571" s="229" t="s">
        <v>151</v>
      </c>
      <c r="AT571" s="229" t="s">
        <v>146</v>
      </c>
      <c r="AU571" s="229" t="s">
        <v>86</v>
      </c>
      <c r="AY571" s="17" t="s">
        <v>144</v>
      </c>
      <c r="BE571" s="230">
        <f>IF(N571="základní",J571,0)</f>
        <v>0</v>
      </c>
      <c r="BF571" s="230">
        <f>IF(N571="snížená",J571,0)</f>
        <v>0</v>
      </c>
      <c r="BG571" s="230">
        <f>IF(N571="zákl. přenesená",J571,0)</f>
        <v>0</v>
      </c>
      <c r="BH571" s="230">
        <f>IF(N571="sníž. přenesená",J571,0)</f>
        <v>0</v>
      </c>
      <c r="BI571" s="230">
        <f>IF(N571="nulová",J571,0)</f>
        <v>0</v>
      </c>
      <c r="BJ571" s="17" t="s">
        <v>84</v>
      </c>
      <c r="BK571" s="230">
        <f>ROUND(I571*H571,2)</f>
        <v>0</v>
      </c>
      <c r="BL571" s="17" t="s">
        <v>151</v>
      </c>
      <c r="BM571" s="229" t="s">
        <v>796</v>
      </c>
    </row>
    <row r="572" s="2" customFormat="1">
      <c r="A572" s="38"/>
      <c r="B572" s="39"/>
      <c r="C572" s="40"/>
      <c r="D572" s="231" t="s">
        <v>153</v>
      </c>
      <c r="E572" s="40"/>
      <c r="F572" s="232" t="s">
        <v>797</v>
      </c>
      <c r="G572" s="40"/>
      <c r="H572" s="40"/>
      <c r="I572" s="233"/>
      <c r="J572" s="40"/>
      <c r="K572" s="40"/>
      <c r="L572" s="44"/>
      <c r="M572" s="234"/>
      <c r="N572" s="235"/>
      <c r="O572" s="91"/>
      <c r="P572" s="91"/>
      <c r="Q572" s="91"/>
      <c r="R572" s="91"/>
      <c r="S572" s="91"/>
      <c r="T572" s="92"/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T572" s="17" t="s">
        <v>153</v>
      </c>
      <c r="AU572" s="17" t="s">
        <v>86</v>
      </c>
    </row>
    <row r="573" s="14" customFormat="1">
      <c r="A573" s="14"/>
      <c r="B573" s="247"/>
      <c r="C573" s="248"/>
      <c r="D573" s="238" t="s">
        <v>155</v>
      </c>
      <c r="E573" s="249" t="s">
        <v>1</v>
      </c>
      <c r="F573" s="250" t="s">
        <v>780</v>
      </c>
      <c r="G573" s="248"/>
      <c r="H573" s="251">
        <v>0.31900000000000001</v>
      </c>
      <c r="I573" s="252"/>
      <c r="J573" s="248"/>
      <c r="K573" s="248"/>
      <c r="L573" s="253"/>
      <c r="M573" s="254"/>
      <c r="N573" s="255"/>
      <c r="O573" s="255"/>
      <c r="P573" s="255"/>
      <c r="Q573" s="255"/>
      <c r="R573" s="255"/>
      <c r="S573" s="255"/>
      <c r="T573" s="256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7" t="s">
        <v>155</v>
      </c>
      <c r="AU573" s="257" t="s">
        <v>86</v>
      </c>
      <c r="AV573" s="14" t="s">
        <v>86</v>
      </c>
      <c r="AW573" s="14" t="s">
        <v>33</v>
      </c>
      <c r="AX573" s="14" t="s">
        <v>76</v>
      </c>
      <c r="AY573" s="257" t="s">
        <v>144</v>
      </c>
    </row>
    <row r="574" s="14" customFormat="1">
      <c r="A574" s="14"/>
      <c r="B574" s="247"/>
      <c r="C574" s="248"/>
      <c r="D574" s="238" t="s">
        <v>155</v>
      </c>
      <c r="E574" s="249" t="s">
        <v>1</v>
      </c>
      <c r="F574" s="250" t="s">
        <v>798</v>
      </c>
      <c r="G574" s="248"/>
      <c r="H574" s="251">
        <v>0.77000000000000002</v>
      </c>
      <c r="I574" s="252"/>
      <c r="J574" s="248"/>
      <c r="K574" s="248"/>
      <c r="L574" s="253"/>
      <c r="M574" s="254"/>
      <c r="N574" s="255"/>
      <c r="O574" s="255"/>
      <c r="P574" s="255"/>
      <c r="Q574" s="255"/>
      <c r="R574" s="255"/>
      <c r="S574" s="255"/>
      <c r="T574" s="256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57" t="s">
        <v>155</v>
      </c>
      <c r="AU574" s="257" t="s">
        <v>86</v>
      </c>
      <c r="AV574" s="14" t="s">
        <v>86</v>
      </c>
      <c r="AW574" s="14" t="s">
        <v>33</v>
      </c>
      <c r="AX574" s="14" t="s">
        <v>76</v>
      </c>
      <c r="AY574" s="257" t="s">
        <v>144</v>
      </c>
    </row>
    <row r="575" s="15" customFormat="1">
      <c r="A575" s="15"/>
      <c r="B575" s="258"/>
      <c r="C575" s="259"/>
      <c r="D575" s="238" t="s">
        <v>155</v>
      </c>
      <c r="E575" s="260" t="s">
        <v>1</v>
      </c>
      <c r="F575" s="261" t="s">
        <v>160</v>
      </c>
      <c r="G575" s="259"/>
      <c r="H575" s="262">
        <v>1.089</v>
      </c>
      <c r="I575" s="263"/>
      <c r="J575" s="259"/>
      <c r="K575" s="259"/>
      <c r="L575" s="264"/>
      <c r="M575" s="265"/>
      <c r="N575" s="266"/>
      <c r="O575" s="266"/>
      <c r="P575" s="266"/>
      <c r="Q575" s="266"/>
      <c r="R575" s="266"/>
      <c r="S575" s="266"/>
      <c r="T575" s="267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T575" s="268" t="s">
        <v>155</v>
      </c>
      <c r="AU575" s="268" t="s">
        <v>86</v>
      </c>
      <c r="AV575" s="15" t="s">
        <v>151</v>
      </c>
      <c r="AW575" s="15" t="s">
        <v>33</v>
      </c>
      <c r="AX575" s="15" t="s">
        <v>84</v>
      </c>
      <c r="AY575" s="268" t="s">
        <v>144</v>
      </c>
    </row>
    <row r="576" s="2" customFormat="1" ht="24.15" customHeight="1">
      <c r="A576" s="38"/>
      <c r="B576" s="39"/>
      <c r="C576" s="218" t="s">
        <v>357</v>
      </c>
      <c r="D576" s="218" t="s">
        <v>146</v>
      </c>
      <c r="E576" s="219" t="s">
        <v>799</v>
      </c>
      <c r="F576" s="220" t="s">
        <v>800</v>
      </c>
      <c r="G576" s="221" t="s">
        <v>149</v>
      </c>
      <c r="H576" s="222">
        <v>5.4560000000000004</v>
      </c>
      <c r="I576" s="223"/>
      <c r="J576" s="224">
        <f>ROUND(I576*H576,2)</f>
        <v>0</v>
      </c>
      <c r="K576" s="220" t="s">
        <v>150</v>
      </c>
      <c r="L576" s="44"/>
      <c r="M576" s="225" t="s">
        <v>1</v>
      </c>
      <c r="N576" s="226" t="s">
        <v>41</v>
      </c>
      <c r="O576" s="91"/>
      <c r="P576" s="227">
        <f>O576*H576</f>
        <v>0</v>
      </c>
      <c r="Q576" s="227">
        <v>0</v>
      </c>
      <c r="R576" s="227">
        <f>Q576*H576</f>
        <v>0</v>
      </c>
      <c r="S576" s="227">
        <v>0.050999999999999997</v>
      </c>
      <c r="T576" s="228">
        <f>S576*H576</f>
        <v>0.278256</v>
      </c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R576" s="229" t="s">
        <v>151</v>
      </c>
      <c r="AT576" s="229" t="s">
        <v>146</v>
      </c>
      <c r="AU576" s="229" t="s">
        <v>86</v>
      </c>
      <c r="AY576" s="17" t="s">
        <v>144</v>
      </c>
      <c r="BE576" s="230">
        <f>IF(N576="základní",J576,0)</f>
        <v>0</v>
      </c>
      <c r="BF576" s="230">
        <f>IF(N576="snížená",J576,0)</f>
        <v>0</v>
      </c>
      <c r="BG576" s="230">
        <f>IF(N576="zákl. přenesená",J576,0)</f>
        <v>0</v>
      </c>
      <c r="BH576" s="230">
        <f>IF(N576="sníž. přenesená",J576,0)</f>
        <v>0</v>
      </c>
      <c r="BI576" s="230">
        <f>IF(N576="nulová",J576,0)</f>
        <v>0</v>
      </c>
      <c r="BJ576" s="17" t="s">
        <v>84</v>
      </c>
      <c r="BK576" s="230">
        <f>ROUND(I576*H576,2)</f>
        <v>0</v>
      </c>
      <c r="BL576" s="17" t="s">
        <v>151</v>
      </c>
      <c r="BM576" s="229" t="s">
        <v>801</v>
      </c>
    </row>
    <row r="577" s="2" customFormat="1">
      <c r="A577" s="38"/>
      <c r="B577" s="39"/>
      <c r="C577" s="40"/>
      <c r="D577" s="231" t="s">
        <v>153</v>
      </c>
      <c r="E577" s="40"/>
      <c r="F577" s="232" t="s">
        <v>802</v>
      </c>
      <c r="G577" s="40"/>
      <c r="H577" s="40"/>
      <c r="I577" s="233"/>
      <c r="J577" s="40"/>
      <c r="K577" s="40"/>
      <c r="L577" s="44"/>
      <c r="M577" s="234"/>
      <c r="N577" s="235"/>
      <c r="O577" s="91"/>
      <c r="P577" s="91"/>
      <c r="Q577" s="91"/>
      <c r="R577" s="91"/>
      <c r="S577" s="91"/>
      <c r="T577" s="92"/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T577" s="17" t="s">
        <v>153</v>
      </c>
      <c r="AU577" s="17" t="s">
        <v>86</v>
      </c>
    </row>
    <row r="578" s="14" customFormat="1">
      <c r="A578" s="14"/>
      <c r="B578" s="247"/>
      <c r="C578" s="248"/>
      <c r="D578" s="238" t="s">
        <v>155</v>
      </c>
      <c r="E578" s="249" t="s">
        <v>1</v>
      </c>
      <c r="F578" s="250" t="s">
        <v>803</v>
      </c>
      <c r="G578" s="248"/>
      <c r="H578" s="251">
        <v>2.7280000000000002</v>
      </c>
      <c r="I578" s="252"/>
      <c r="J578" s="248"/>
      <c r="K578" s="248"/>
      <c r="L578" s="253"/>
      <c r="M578" s="254"/>
      <c r="N578" s="255"/>
      <c r="O578" s="255"/>
      <c r="P578" s="255"/>
      <c r="Q578" s="255"/>
      <c r="R578" s="255"/>
      <c r="S578" s="255"/>
      <c r="T578" s="256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7" t="s">
        <v>155</v>
      </c>
      <c r="AU578" s="257" t="s">
        <v>86</v>
      </c>
      <c r="AV578" s="14" t="s">
        <v>86</v>
      </c>
      <c r="AW578" s="14" t="s">
        <v>33</v>
      </c>
      <c r="AX578" s="14" t="s">
        <v>76</v>
      </c>
      <c r="AY578" s="257" t="s">
        <v>144</v>
      </c>
    </row>
    <row r="579" s="14" customFormat="1">
      <c r="A579" s="14"/>
      <c r="B579" s="247"/>
      <c r="C579" s="248"/>
      <c r="D579" s="238" t="s">
        <v>155</v>
      </c>
      <c r="E579" s="249" t="s">
        <v>1</v>
      </c>
      <c r="F579" s="250" t="s">
        <v>804</v>
      </c>
      <c r="G579" s="248"/>
      <c r="H579" s="251">
        <v>2.7280000000000002</v>
      </c>
      <c r="I579" s="252"/>
      <c r="J579" s="248"/>
      <c r="K579" s="248"/>
      <c r="L579" s="253"/>
      <c r="M579" s="254"/>
      <c r="N579" s="255"/>
      <c r="O579" s="255"/>
      <c r="P579" s="255"/>
      <c r="Q579" s="255"/>
      <c r="R579" s="255"/>
      <c r="S579" s="255"/>
      <c r="T579" s="256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7" t="s">
        <v>155</v>
      </c>
      <c r="AU579" s="257" t="s">
        <v>86</v>
      </c>
      <c r="AV579" s="14" t="s">
        <v>86</v>
      </c>
      <c r="AW579" s="14" t="s">
        <v>33</v>
      </c>
      <c r="AX579" s="14" t="s">
        <v>76</v>
      </c>
      <c r="AY579" s="257" t="s">
        <v>144</v>
      </c>
    </row>
    <row r="580" s="15" customFormat="1">
      <c r="A580" s="15"/>
      <c r="B580" s="258"/>
      <c r="C580" s="259"/>
      <c r="D580" s="238" t="s">
        <v>155</v>
      </c>
      <c r="E580" s="260" t="s">
        <v>1</v>
      </c>
      <c r="F580" s="261" t="s">
        <v>160</v>
      </c>
      <c r="G580" s="259"/>
      <c r="H580" s="262">
        <v>5.4560000000000004</v>
      </c>
      <c r="I580" s="263"/>
      <c r="J580" s="259"/>
      <c r="K580" s="259"/>
      <c r="L580" s="264"/>
      <c r="M580" s="265"/>
      <c r="N580" s="266"/>
      <c r="O580" s="266"/>
      <c r="P580" s="266"/>
      <c r="Q580" s="266"/>
      <c r="R580" s="266"/>
      <c r="S580" s="266"/>
      <c r="T580" s="267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T580" s="268" t="s">
        <v>155</v>
      </c>
      <c r="AU580" s="268" t="s">
        <v>86</v>
      </c>
      <c r="AV580" s="15" t="s">
        <v>151</v>
      </c>
      <c r="AW580" s="15" t="s">
        <v>33</v>
      </c>
      <c r="AX580" s="15" t="s">
        <v>84</v>
      </c>
      <c r="AY580" s="268" t="s">
        <v>144</v>
      </c>
    </row>
    <row r="581" s="2" customFormat="1" ht="16.5" customHeight="1">
      <c r="A581" s="38"/>
      <c r="B581" s="39"/>
      <c r="C581" s="218" t="s">
        <v>374</v>
      </c>
      <c r="D581" s="218" t="s">
        <v>146</v>
      </c>
      <c r="E581" s="219" t="s">
        <v>805</v>
      </c>
      <c r="F581" s="220" t="s">
        <v>806</v>
      </c>
      <c r="G581" s="221" t="s">
        <v>149</v>
      </c>
      <c r="H581" s="222">
        <v>8.9100000000000001</v>
      </c>
      <c r="I581" s="223"/>
      <c r="J581" s="224">
        <f>ROUND(I581*H581,2)</f>
        <v>0</v>
      </c>
      <c r="K581" s="220" t="s">
        <v>150</v>
      </c>
      <c r="L581" s="44"/>
      <c r="M581" s="225" t="s">
        <v>1</v>
      </c>
      <c r="N581" s="226" t="s">
        <v>41</v>
      </c>
      <c r="O581" s="91"/>
      <c r="P581" s="227">
        <f>O581*H581</f>
        <v>0</v>
      </c>
      <c r="Q581" s="227">
        <v>0</v>
      </c>
      <c r="R581" s="227">
        <f>Q581*H581</f>
        <v>0</v>
      </c>
      <c r="S581" s="227">
        <v>0.11700000000000001</v>
      </c>
      <c r="T581" s="228">
        <f>S581*H581</f>
        <v>1.04247</v>
      </c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R581" s="229" t="s">
        <v>151</v>
      </c>
      <c r="AT581" s="229" t="s">
        <v>146</v>
      </c>
      <c r="AU581" s="229" t="s">
        <v>86</v>
      </c>
      <c r="AY581" s="17" t="s">
        <v>144</v>
      </c>
      <c r="BE581" s="230">
        <f>IF(N581="základní",J581,0)</f>
        <v>0</v>
      </c>
      <c r="BF581" s="230">
        <f>IF(N581="snížená",J581,0)</f>
        <v>0</v>
      </c>
      <c r="BG581" s="230">
        <f>IF(N581="zákl. přenesená",J581,0)</f>
        <v>0</v>
      </c>
      <c r="BH581" s="230">
        <f>IF(N581="sníž. přenesená",J581,0)</f>
        <v>0</v>
      </c>
      <c r="BI581" s="230">
        <f>IF(N581="nulová",J581,0)</f>
        <v>0</v>
      </c>
      <c r="BJ581" s="17" t="s">
        <v>84</v>
      </c>
      <c r="BK581" s="230">
        <f>ROUND(I581*H581,2)</f>
        <v>0</v>
      </c>
      <c r="BL581" s="17" t="s">
        <v>151</v>
      </c>
      <c r="BM581" s="229" t="s">
        <v>807</v>
      </c>
    </row>
    <row r="582" s="2" customFormat="1">
      <c r="A582" s="38"/>
      <c r="B582" s="39"/>
      <c r="C582" s="40"/>
      <c r="D582" s="231" t="s">
        <v>153</v>
      </c>
      <c r="E582" s="40"/>
      <c r="F582" s="232" t="s">
        <v>808</v>
      </c>
      <c r="G582" s="40"/>
      <c r="H582" s="40"/>
      <c r="I582" s="233"/>
      <c r="J582" s="40"/>
      <c r="K582" s="40"/>
      <c r="L582" s="44"/>
      <c r="M582" s="234"/>
      <c r="N582" s="235"/>
      <c r="O582" s="91"/>
      <c r="P582" s="91"/>
      <c r="Q582" s="91"/>
      <c r="R582" s="91"/>
      <c r="S582" s="91"/>
      <c r="T582" s="92"/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T582" s="17" t="s">
        <v>153</v>
      </c>
      <c r="AU582" s="17" t="s">
        <v>86</v>
      </c>
    </row>
    <row r="583" s="14" customFormat="1">
      <c r="A583" s="14"/>
      <c r="B583" s="247"/>
      <c r="C583" s="248"/>
      <c r="D583" s="238" t="s">
        <v>155</v>
      </c>
      <c r="E583" s="249" t="s">
        <v>1</v>
      </c>
      <c r="F583" s="250" t="s">
        <v>809</v>
      </c>
      <c r="G583" s="248"/>
      <c r="H583" s="251">
        <v>8.9100000000000001</v>
      </c>
      <c r="I583" s="252"/>
      <c r="J583" s="248"/>
      <c r="K583" s="248"/>
      <c r="L583" s="253"/>
      <c r="M583" s="254"/>
      <c r="N583" s="255"/>
      <c r="O583" s="255"/>
      <c r="P583" s="255"/>
      <c r="Q583" s="255"/>
      <c r="R583" s="255"/>
      <c r="S583" s="255"/>
      <c r="T583" s="256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7" t="s">
        <v>155</v>
      </c>
      <c r="AU583" s="257" t="s">
        <v>86</v>
      </c>
      <c r="AV583" s="14" t="s">
        <v>86</v>
      </c>
      <c r="AW583" s="14" t="s">
        <v>33</v>
      </c>
      <c r="AX583" s="14" t="s">
        <v>84</v>
      </c>
      <c r="AY583" s="257" t="s">
        <v>144</v>
      </c>
    </row>
    <row r="584" s="2" customFormat="1" ht="24.15" customHeight="1">
      <c r="A584" s="38"/>
      <c r="B584" s="39"/>
      <c r="C584" s="218" t="s">
        <v>426</v>
      </c>
      <c r="D584" s="218" t="s">
        <v>146</v>
      </c>
      <c r="E584" s="219" t="s">
        <v>810</v>
      </c>
      <c r="F584" s="220" t="s">
        <v>811</v>
      </c>
      <c r="G584" s="221" t="s">
        <v>163</v>
      </c>
      <c r="H584" s="222">
        <v>8.9710000000000001</v>
      </c>
      <c r="I584" s="223"/>
      <c r="J584" s="224">
        <f>ROUND(I584*H584,2)</f>
        <v>0</v>
      </c>
      <c r="K584" s="220" t="s">
        <v>150</v>
      </c>
      <c r="L584" s="44"/>
      <c r="M584" s="225" t="s">
        <v>1</v>
      </c>
      <c r="N584" s="226" t="s">
        <v>41</v>
      </c>
      <c r="O584" s="91"/>
      <c r="P584" s="227">
        <f>O584*H584</f>
        <v>0</v>
      </c>
      <c r="Q584" s="227">
        <v>0</v>
      </c>
      <c r="R584" s="227">
        <f>Q584*H584</f>
        <v>0</v>
      </c>
      <c r="S584" s="227">
        <v>1.8</v>
      </c>
      <c r="T584" s="228">
        <f>S584*H584</f>
        <v>16.1478</v>
      </c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R584" s="229" t="s">
        <v>151</v>
      </c>
      <c r="AT584" s="229" t="s">
        <v>146</v>
      </c>
      <c r="AU584" s="229" t="s">
        <v>86</v>
      </c>
      <c r="AY584" s="17" t="s">
        <v>144</v>
      </c>
      <c r="BE584" s="230">
        <f>IF(N584="základní",J584,0)</f>
        <v>0</v>
      </c>
      <c r="BF584" s="230">
        <f>IF(N584="snížená",J584,0)</f>
        <v>0</v>
      </c>
      <c r="BG584" s="230">
        <f>IF(N584="zákl. přenesená",J584,0)</f>
        <v>0</v>
      </c>
      <c r="BH584" s="230">
        <f>IF(N584="sníž. přenesená",J584,0)</f>
        <v>0</v>
      </c>
      <c r="BI584" s="230">
        <f>IF(N584="nulová",J584,0)</f>
        <v>0</v>
      </c>
      <c r="BJ584" s="17" t="s">
        <v>84</v>
      </c>
      <c r="BK584" s="230">
        <f>ROUND(I584*H584,2)</f>
        <v>0</v>
      </c>
      <c r="BL584" s="17" t="s">
        <v>151</v>
      </c>
      <c r="BM584" s="229" t="s">
        <v>812</v>
      </c>
    </row>
    <row r="585" s="2" customFormat="1">
      <c r="A585" s="38"/>
      <c r="B585" s="39"/>
      <c r="C585" s="40"/>
      <c r="D585" s="231" t="s">
        <v>153</v>
      </c>
      <c r="E585" s="40"/>
      <c r="F585" s="232" t="s">
        <v>813</v>
      </c>
      <c r="G585" s="40"/>
      <c r="H585" s="40"/>
      <c r="I585" s="233"/>
      <c r="J585" s="40"/>
      <c r="K585" s="40"/>
      <c r="L585" s="44"/>
      <c r="M585" s="234"/>
      <c r="N585" s="235"/>
      <c r="O585" s="91"/>
      <c r="P585" s="91"/>
      <c r="Q585" s="91"/>
      <c r="R585" s="91"/>
      <c r="S585" s="91"/>
      <c r="T585" s="92"/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T585" s="17" t="s">
        <v>153</v>
      </c>
      <c r="AU585" s="17" t="s">
        <v>86</v>
      </c>
    </row>
    <row r="586" s="13" customFormat="1">
      <c r="A586" s="13"/>
      <c r="B586" s="236"/>
      <c r="C586" s="237"/>
      <c r="D586" s="238" t="s">
        <v>155</v>
      </c>
      <c r="E586" s="239" t="s">
        <v>1</v>
      </c>
      <c r="F586" s="240" t="s">
        <v>814</v>
      </c>
      <c r="G586" s="237"/>
      <c r="H586" s="239" t="s">
        <v>1</v>
      </c>
      <c r="I586" s="241"/>
      <c r="J586" s="237"/>
      <c r="K586" s="237"/>
      <c r="L586" s="242"/>
      <c r="M586" s="243"/>
      <c r="N586" s="244"/>
      <c r="O586" s="244"/>
      <c r="P586" s="244"/>
      <c r="Q586" s="244"/>
      <c r="R586" s="244"/>
      <c r="S586" s="244"/>
      <c r="T586" s="245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6" t="s">
        <v>155</v>
      </c>
      <c r="AU586" s="246" t="s">
        <v>86</v>
      </c>
      <c r="AV586" s="13" t="s">
        <v>84</v>
      </c>
      <c r="AW586" s="13" t="s">
        <v>33</v>
      </c>
      <c r="AX586" s="13" t="s">
        <v>76</v>
      </c>
      <c r="AY586" s="246" t="s">
        <v>144</v>
      </c>
    </row>
    <row r="587" s="14" customFormat="1">
      <c r="A587" s="14"/>
      <c r="B587" s="247"/>
      <c r="C587" s="248"/>
      <c r="D587" s="238" t="s">
        <v>155</v>
      </c>
      <c r="E587" s="249" t="s">
        <v>1</v>
      </c>
      <c r="F587" s="250" t="s">
        <v>815</v>
      </c>
      <c r="G587" s="248"/>
      <c r="H587" s="251">
        <v>1.8700000000000001</v>
      </c>
      <c r="I587" s="252"/>
      <c r="J587" s="248"/>
      <c r="K587" s="248"/>
      <c r="L587" s="253"/>
      <c r="M587" s="254"/>
      <c r="N587" s="255"/>
      <c r="O587" s="255"/>
      <c r="P587" s="255"/>
      <c r="Q587" s="255"/>
      <c r="R587" s="255"/>
      <c r="S587" s="255"/>
      <c r="T587" s="256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7" t="s">
        <v>155</v>
      </c>
      <c r="AU587" s="257" t="s">
        <v>86</v>
      </c>
      <c r="AV587" s="14" t="s">
        <v>86</v>
      </c>
      <c r="AW587" s="14" t="s">
        <v>33</v>
      </c>
      <c r="AX587" s="14" t="s">
        <v>76</v>
      </c>
      <c r="AY587" s="257" t="s">
        <v>144</v>
      </c>
    </row>
    <row r="588" s="13" customFormat="1">
      <c r="A588" s="13"/>
      <c r="B588" s="236"/>
      <c r="C588" s="237"/>
      <c r="D588" s="238" t="s">
        <v>155</v>
      </c>
      <c r="E588" s="239" t="s">
        <v>1</v>
      </c>
      <c r="F588" s="240" t="s">
        <v>816</v>
      </c>
      <c r="G588" s="237"/>
      <c r="H588" s="239" t="s">
        <v>1</v>
      </c>
      <c r="I588" s="241"/>
      <c r="J588" s="237"/>
      <c r="K588" s="237"/>
      <c r="L588" s="242"/>
      <c r="M588" s="243"/>
      <c r="N588" s="244"/>
      <c r="O588" s="244"/>
      <c r="P588" s="244"/>
      <c r="Q588" s="244"/>
      <c r="R588" s="244"/>
      <c r="S588" s="244"/>
      <c r="T588" s="245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6" t="s">
        <v>155</v>
      </c>
      <c r="AU588" s="246" t="s">
        <v>86</v>
      </c>
      <c r="AV588" s="13" t="s">
        <v>84</v>
      </c>
      <c r="AW588" s="13" t="s">
        <v>33</v>
      </c>
      <c r="AX588" s="13" t="s">
        <v>76</v>
      </c>
      <c r="AY588" s="246" t="s">
        <v>144</v>
      </c>
    </row>
    <row r="589" s="14" customFormat="1">
      <c r="A589" s="14"/>
      <c r="B589" s="247"/>
      <c r="C589" s="248"/>
      <c r="D589" s="238" t="s">
        <v>155</v>
      </c>
      <c r="E589" s="249" t="s">
        <v>1</v>
      </c>
      <c r="F589" s="250" t="s">
        <v>817</v>
      </c>
      <c r="G589" s="248"/>
      <c r="H589" s="251">
        <v>0.55000000000000004</v>
      </c>
      <c r="I589" s="252"/>
      <c r="J589" s="248"/>
      <c r="K589" s="248"/>
      <c r="L589" s="253"/>
      <c r="M589" s="254"/>
      <c r="N589" s="255"/>
      <c r="O589" s="255"/>
      <c r="P589" s="255"/>
      <c r="Q589" s="255"/>
      <c r="R589" s="255"/>
      <c r="S589" s="255"/>
      <c r="T589" s="256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7" t="s">
        <v>155</v>
      </c>
      <c r="AU589" s="257" t="s">
        <v>86</v>
      </c>
      <c r="AV589" s="14" t="s">
        <v>86</v>
      </c>
      <c r="AW589" s="14" t="s">
        <v>33</v>
      </c>
      <c r="AX589" s="14" t="s">
        <v>76</v>
      </c>
      <c r="AY589" s="257" t="s">
        <v>144</v>
      </c>
    </row>
    <row r="590" s="13" customFormat="1">
      <c r="A590" s="13"/>
      <c r="B590" s="236"/>
      <c r="C590" s="237"/>
      <c r="D590" s="238" t="s">
        <v>155</v>
      </c>
      <c r="E590" s="239" t="s">
        <v>1</v>
      </c>
      <c r="F590" s="240" t="s">
        <v>818</v>
      </c>
      <c r="G590" s="237"/>
      <c r="H590" s="239" t="s">
        <v>1</v>
      </c>
      <c r="I590" s="241"/>
      <c r="J590" s="237"/>
      <c r="K590" s="237"/>
      <c r="L590" s="242"/>
      <c r="M590" s="243"/>
      <c r="N590" s="244"/>
      <c r="O590" s="244"/>
      <c r="P590" s="244"/>
      <c r="Q590" s="244"/>
      <c r="R590" s="244"/>
      <c r="S590" s="244"/>
      <c r="T590" s="245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6" t="s">
        <v>155</v>
      </c>
      <c r="AU590" s="246" t="s">
        <v>86</v>
      </c>
      <c r="AV590" s="13" t="s">
        <v>84</v>
      </c>
      <c r="AW590" s="13" t="s">
        <v>33</v>
      </c>
      <c r="AX590" s="13" t="s">
        <v>76</v>
      </c>
      <c r="AY590" s="246" t="s">
        <v>144</v>
      </c>
    </row>
    <row r="591" s="14" customFormat="1">
      <c r="A591" s="14"/>
      <c r="B591" s="247"/>
      <c r="C591" s="248"/>
      <c r="D591" s="238" t="s">
        <v>155</v>
      </c>
      <c r="E591" s="249" t="s">
        <v>1</v>
      </c>
      <c r="F591" s="250" t="s">
        <v>819</v>
      </c>
      <c r="G591" s="248"/>
      <c r="H591" s="251">
        <v>0.63800000000000001</v>
      </c>
      <c r="I591" s="252"/>
      <c r="J591" s="248"/>
      <c r="K591" s="248"/>
      <c r="L591" s="253"/>
      <c r="M591" s="254"/>
      <c r="N591" s="255"/>
      <c r="O591" s="255"/>
      <c r="P591" s="255"/>
      <c r="Q591" s="255"/>
      <c r="R591" s="255"/>
      <c r="S591" s="255"/>
      <c r="T591" s="256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7" t="s">
        <v>155</v>
      </c>
      <c r="AU591" s="257" t="s">
        <v>86</v>
      </c>
      <c r="AV591" s="14" t="s">
        <v>86</v>
      </c>
      <c r="AW591" s="14" t="s">
        <v>33</v>
      </c>
      <c r="AX591" s="14" t="s">
        <v>76</v>
      </c>
      <c r="AY591" s="257" t="s">
        <v>144</v>
      </c>
    </row>
    <row r="592" s="13" customFormat="1">
      <c r="A592" s="13"/>
      <c r="B592" s="236"/>
      <c r="C592" s="237"/>
      <c r="D592" s="238" t="s">
        <v>155</v>
      </c>
      <c r="E592" s="239" t="s">
        <v>1</v>
      </c>
      <c r="F592" s="240" t="s">
        <v>576</v>
      </c>
      <c r="G592" s="237"/>
      <c r="H592" s="239" t="s">
        <v>1</v>
      </c>
      <c r="I592" s="241"/>
      <c r="J592" s="237"/>
      <c r="K592" s="237"/>
      <c r="L592" s="242"/>
      <c r="M592" s="243"/>
      <c r="N592" s="244"/>
      <c r="O592" s="244"/>
      <c r="P592" s="244"/>
      <c r="Q592" s="244"/>
      <c r="R592" s="244"/>
      <c r="S592" s="244"/>
      <c r="T592" s="245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6" t="s">
        <v>155</v>
      </c>
      <c r="AU592" s="246" t="s">
        <v>86</v>
      </c>
      <c r="AV592" s="13" t="s">
        <v>84</v>
      </c>
      <c r="AW592" s="13" t="s">
        <v>33</v>
      </c>
      <c r="AX592" s="13" t="s">
        <v>76</v>
      </c>
      <c r="AY592" s="246" t="s">
        <v>144</v>
      </c>
    </row>
    <row r="593" s="14" customFormat="1">
      <c r="A593" s="14"/>
      <c r="B593" s="247"/>
      <c r="C593" s="248"/>
      <c r="D593" s="238" t="s">
        <v>155</v>
      </c>
      <c r="E593" s="249" t="s">
        <v>1</v>
      </c>
      <c r="F593" s="250" t="s">
        <v>820</v>
      </c>
      <c r="G593" s="248"/>
      <c r="H593" s="251">
        <v>3.5630000000000002</v>
      </c>
      <c r="I593" s="252"/>
      <c r="J593" s="248"/>
      <c r="K593" s="248"/>
      <c r="L593" s="253"/>
      <c r="M593" s="254"/>
      <c r="N593" s="255"/>
      <c r="O593" s="255"/>
      <c r="P593" s="255"/>
      <c r="Q593" s="255"/>
      <c r="R593" s="255"/>
      <c r="S593" s="255"/>
      <c r="T593" s="256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7" t="s">
        <v>155</v>
      </c>
      <c r="AU593" s="257" t="s">
        <v>86</v>
      </c>
      <c r="AV593" s="14" t="s">
        <v>86</v>
      </c>
      <c r="AW593" s="14" t="s">
        <v>33</v>
      </c>
      <c r="AX593" s="14" t="s">
        <v>76</v>
      </c>
      <c r="AY593" s="257" t="s">
        <v>144</v>
      </c>
    </row>
    <row r="594" s="13" customFormat="1">
      <c r="A594" s="13"/>
      <c r="B594" s="236"/>
      <c r="C594" s="237"/>
      <c r="D594" s="238" t="s">
        <v>155</v>
      </c>
      <c r="E594" s="239" t="s">
        <v>1</v>
      </c>
      <c r="F594" s="240" t="s">
        <v>821</v>
      </c>
      <c r="G594" s="237"/>
      <c r="H594" s="239" t="s">
        <v>1</v>
      </c>
      <c r="I594" s="241"/>
      <c r="J594" s="237"/>
      <c r="K594" s="237"/>
      <c r="L594" s="242"/>
      <c r="M594" s="243"/>
      <c r="N594" s="244"/>
      <c r="O594" s="244"/>
      <c r="P594" s="244"/>
      <c r="Q594" s="244"/>
      <c r="R594" s="244"/>
      <c r="S594" s="244"/>
      <c r="T594" s="245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6" t="s">
        <v>155</v>
      </c>
      <c r="AU594" s="246" t="s">
        <v>86</v>
      </c>
      <c r="AV594" s="13" t="s">
        <v>84</v>
      </c>
      <c r="AW594" s="13" t="s">
        <v>33</v>
      </c>
      <c r="AX594" s="13" t="s">
        <v>76</v>
      </c>
      <c r="AY594" s="246" t="s">
        <v>144</v>
      </c>
    </row>
    <row r="595" s="14" customFormat="1">
      <c r="A595" s="14"/>
      <c r="B595" s="247"/>
      <c r="C595" s="248"/>
      <c r="D595" s="238" t="s">
        <v>155</v>
      </c>
      <c r="E595" s="249" t="s">
        <v>1</v>
      </c>
      <c r="F595" s="250" t="s">
        <v>822</v>
      </c>
      <c r="G595" s="248"/>
      <c r="H595" s="251">
        <v>2.3500000000000001</v>
      </c>
      <c r="I595" s="252"/>
      <c r="J595" s="248"/>
      <c r="K595" s="248"/>
      <c r="L595" s="253"/>
      <c r="M595" s="254"/>
      <c r="N595" s="255"/>
      <c r="O595" s="255"/>
      <c r="P595" s="255"/>
      <c r="Q595" s="255"/>
      <c r="R595" s="255"/>
      <c r="S595" s="255"/>
      <c r="T595" s="256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7" t="s">
        <v>155</v>
      </c>
      <c r="AU595" s="257" t="s">
        <v>86</v>
      </c>
      <c r="AV595" s="14" t="s">
        <v>86</v>
      </c>
      <c r="AW595" s="14" t="s">
        <v>33</v>
      </c>
      <c r="AX595" s="14" t="s">
        <v>76</v>
      </c>
      <c r="AY595" s="257" t="s">
        <v>144</v>
      </c>
    </row>
    <row r="596" s="15" customFormat="1">
      <c r="A596" s="15"/>
      <c r="B596" s="258"/>
      <c r="C596" s="259"/>
      <c r="D596" s="238" t="s">
        <v>155</v>
      </c>
      <c r="E596" s="260" t="s">
        <v>1</v>
      </c>
      <c r="F596" s="261" t="s">
        <v>160</v>
      </c>
      <c r="G596" s="259"/>
      <c r="H596" s="262">
        <v>8.9710000000000001</v>
      </c>
      <c r="I596" s="263"/>
      <c r="J596" s="259"/>
      <c r="K596" s="259"/>
      <c r="L596" s="264"/>
      <c r="M596" s="265"/>
      <c r="N596" s="266"/>
      <c r="O596" s="266"/>
      <c r="P596" s="266"/>
      <c r="Q596" s="266"/>
      <c r="R596" s="266"/>
      <c r="S596" s="266"/>
      <c r="T596" s="267"/>
      <c r="U596" s="15"/>
      <c r="V596" s="15"/>
      <c r="W596" s="15"/>
      <c r="X596" s="15"/>
      <c r="Y596" s="15"/>
      <c r="Z596" s="15"/>
      <c r="AA596" s="15"/>
      <c r="AB596" s="15"/>
      <c r="AC596" s="15"/>
      <c r="AD596" s="15"/>
      <c r="AE596" s="15"/>
      <c r="AT596" s="268" t="s">
        <v>155</v>
      </c>
      <c r="AU596" s="268" t="s">
        <v>86</v>
      </c>
      <c r="AV596" s="15" t="s">
        <v>151</v>
      </c>
      <c r="AW596" s="15" t="s">
        <v>33</v>
      </c>
      <c r="AX596" s="15" t="s">
        <v>84</v>
      </c>
      <c r="AY596" s="268" t="s">
        <v>144</v>
      </c>
    </row>
    <row r="597" s="2" customFormat="1" ht="37.8" customHeight="1">
      <c r="A597" s="38"/>
      <c r="B597" s="39"/>
      <c r="C597" s="218" t="s">
        <v>589</v>
      </c>
      <c r="D597" s="218" t="s">
        <v>146</v>
      </c>
      <c r="E597" s="219" t="s">
        <v>823</v>
      </c>
      <c r="F597" s="220" t="s">
        <v>824</v>
      </c>
      <c r="G597" s="221" t="s">
        <v>149</v>
      </c>
      <c r="H597" s="222">
        <v>42.799999999999997</v>
      </c>
      <c r="I597" s="223"/>
      <c r="J597" s="224">
        <f>ROUND(I597*H597,2)</f>
        <v>0</v>
      </c>
      <c r="K597" s="220" t="s">
        <v>150</v>
      </c>
      <c r="L597" s="44"/>
      <c r="M597" s="225" t="s">
        <v>1</v>
      </c>
      <c r="N597" s="226" t="s">
        <v>41</v>
      </c>
      <c r="O597" s="91"/>
      <c r="P597" s="227">
        <f>O597*H597</f>
        <v>0</v>
      </c>
      <c r="Q597" s="227">
        <v>0</v>
      </c>
      <c r="R597" s="227">
        <f>Q597*H597</f>
        <v>0</v>
      </c>
      <c r="S597" s="227">
        <v>0</v>
      </c>
      <c r="T597" s="228">
        <f>S597*H597</f>
        <v>0</v>
      </c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R597" s="229" t="s">
        <v>151</v>
      </c>
      <c r="AT597" s="229" t="s">
        <v>146</v>
      </c>
      <c r="AU597" s="229" t="s">
        <v>86</v>
      </c>
      <c r="AY597" s="17" t="s">
        <v>144</v>
      </c>
      <c r="BE597" s="230">
        <f>IF(N597="základní",J597,0)</f>
        <v>0</v>
      </c>
      <c r="BF597" s="230">
        <f>IF(N597="snížená",J597,0)</f>
        <v>0</v>
      </c>
      <c r="BG597" s="230">
        <f>IF(N597="zákl. přenesená",J597,0)</f>
        <v>0</v>
      </c>
      <c r="BH597" s="230">
        <f>IF(N597="sníž. přenesená",J597,0)</f>
        <v>0</v>
      </c>
      <c r="BI597" s="230">
        <f>IF(N597="nulová",J597,0)</f>
        <v>0</v>
      </c>
      <c r="BJ597" s="17" t="s">
        <v>84</v>
      </c>
      <c r="BK597" s="230">
        <f>ROUND(I597*H597,2)</f>
        <v>0</v>
      </c>
      <c r="BL597" s="17" t="s">
        <v>151</v>
      </c>
      <c r="BM597" s="229" t="s">
        <v>825</v>
      </c>
    </row>
    <row r="598" s="2" customFormat="1">
      <c r="A598" s="38"/>
      <c r="B598" s="39"/>
      <c r="C598" s="40"/>
      <c r="D598" s="231" t="s">
        <v>153</v>
      </c>
      <c r="E598" s="40"/>
      <c r="F598" s="232" t="s">
        <v>826</v>
      </c>
      <c r="G598" s="40"/>
      <c r="H598" s="40"/>
      <c r="I598" s="233"/>
      <c r="J598" s="40"/>
      <c r="K598" s="40"/>
      <c r="L598" s="44"/>
      <c r="M598" s="234"/>
      <c r="N598" s="235"/>
      <c r="O598" s="91"/>
      <c r="P598" s="91"/>
      <c r="Q598" s="91"/>
      <c r="R598" s="91"/>
      <c r="S598" s="91"/>
      <c r="T598" s="92"/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T598" s="17" t="s">
        <v>153</v>
      </c>
      <c r="AU598" s="17" t="s">
        <v>86</v>
      </c>
    </row>
    <row r="599" s="2" customFormat="1" ht="44.25" customHeight="1">
      <c r="A599" s="38"/>
      <c r="B599" s="39"/>
      <c r="C599" s="218" t="s">
        <v>595</v>
      </c>
      <c r="D599" s="218" t="s">
        <v>146</v>
      </c>
      <c r="E599" s="219" t="s">
        <v>827</v>
      </c>
      <c r="F599" s="220" t="s">
        <v>828</v>
      </c>
      <c r="G599" s="221" t="s">
        <v>149</v>
      </c>
      <c r="H599" s="222">
        <v>2568</v>
      </c>
      <c r="I599" s="223"/>
      <c r="J599" s="224">
        <f>ROUND(I599*H599,2)</f>
        <v>0</v>
      </c>
      <c r="K599" s="220" t="s">
        <v>150</v>
      </c>
      <c r="L599" s="44"/>
      <c r="M599" s="225" t="s">
        <v>1</v>
      </c>
      <c r="N599" s="226" t="s">
        <v>41</v>
      </c>
      <c r="O599" s="91"/>
      <c r="P599" s="227">
        <f>O599*H599</f>
        <v>0</v>
      </c>
      <c r="Q599" s="227">
        <v>0</v>
      </c>
      <c r="R599" s="227">
        <f>Q599*H599</f>
        <v>0</v>
      </c>
      <c r="S599" s="227">
        <v>0</v>
      </c>
      <c r="T599" s="228">
        <f>S599*H599</f>
        <v>0</v>
      </c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  <c r="AE599" s="38"/>
      <c r="AR599" s="229" t="s">
        <v>151</v>
      </c>
      <c r="AT599" s="229" t="s">
        <v>146</v>
      </c>
      <c r="AU599" s="229" t="s">
        <v>86</v>
      </c>
      <c r="AY599" s="17" t="s">
        <v>144</v>
      </c>
      <c r="BE599" s="230">
        <f>IF(N599="základní",J599,0)</f>
        <v>0</v>
      </c>
      <c r="BF599" s="230">
        <f>IF(N599="snížená",J599,0)</f>
        <v>0</v>
      </c>
      <c r="BG599" s="230">
        <f>IF(N599="zákl. přenesená",J599,0)</f>
        <v>0</v>
      </c>
      <c r="BH599" s="230">
        <f>IF(N599="sníž. přenesená",J599,0)</f>
        <v>0</v>
      </c>
      <c r="BI599" s="230">
        <f>IF(N599="nulová",J599,0)</f>
        <v>0</v>
      </c>
      <c r="BJ599" s="17" t="s">
        <v>84</v>
      </c>
      <c r="BK599" s="230">
        <f>ROUND(I599*H599,2)</f>
        <v>0</v>
      </c>
      <c r="BL599" s="17" t="s">
        <v>151</v>
      </c>
      <c r="BM599" s="229" t="s">
        <v>829</v>
      </c>
    </row>
    <row r="600" s="2" customFormat="1">
      <c r="A600" s="38"/>
      <c r="B600" s="39"/>
      <c r="C600" s="40"/>
      <c r="D600" s="231" t="s">
        <v>153</v>
      </c>
      <c r="E600" s="40"/>
      <c r="F600" s="232" t="s">
        <v>830</v>
      </c>
      <c r="G600" s="40"/>
      <c r="H600" s="40"/>
      <c r="I600" s="233"/>
      <c r="J600" s="40"/>
      <c r="K600" s="40"/>
      <c r="L600" s="44"/>
      <c r="M600" s="234"/>
      <c r="N600" s="235"/>
      <c r="O600" s="91"/>
      <c r="P600" s="91"/>
      <c r="Q600" s="91"/>
      <c r="R600" s="91"/>
      <c r="S600" s="91"/>
      <c r="T600" s="92"/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  <c r="AE600" s="38"/>
      <c r="AT600" s="17" t="s">
        <v>153</v>
      </c>
      <c r="AU600" s="17" t="s">
        <v>86</v>
      </c>
    </row>
    <row r="601" s="14" customFormat="1">
      <c r="A601" s="14"/>
      <c r="B601" s="247"/>
      <c r="C601" s="248"/>
      <c r="D601" s="238" t="s">
        <v>155</v>
      </c>
      <c r="E601" s="249" t="s">
        <v>1</v>
      </c>
      <c r="F601" s="250" t="s">
        <v>831</v>
      </c>
      <c r="G601" s="248"/>
      <c r="H601" s="251">
        <v>2568</v>
      </c>
      <c r="I601" s="252"/>
      <c r="J601" s="248"/>
      <c r="K601" s="248"/>
      <c r="L601" s="253"/>
      <c r="M601" s="254"/>
      <c r="N601" s="255"/>
      <c r="O601" s="255"/>
      <c r="P601" s="255"/>
      <c r="Q601" s="255"/>
      <c r="R601" s="255"/>
      <c r="S601" s="255"/>
      <c r="T601" s="256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7" t="s">
        <v>155</v>
      </c>
      <c r="AU601" s="257" t="s">
        <v>86</v>
      </c>
      <c r="AV601" s="14" t="s">
        <v>86</v>
      </c>
      <c r="AW601" s="14" t="s">
        <v>33</v>
      </c>
      <c r="AX601" s="14" t="s">
        <v>84</v>
      </c>
      <c r="AY601" s="257" t="s">
        <v>144</v>
      </c>
    </row>
    <row r="602" s="2" customFormat="1" ht="37.8" customHeight="1">
      <c r="A602" s="38"/>
      <c r="B602" s="39"/>
      <c r="C602" s="218" t="s">
        <v>606</v>
      </c>
      <c r="D602" s="218" t="s">
        <v>146</v>
      </c>
      <c r="E602" s="219" t="s">
        <v>832</v>
      </c>
      <c r="F602" s="220" t="s">
        <v>833</v>
      </c>
      <c r="G602" s="221" t="s">
        <v>149</v>
      </c>
      <c r="H602" s="222">
        <v>42.799999999999997</v>
      </c>
      <c r="I602" s="223"/>
      <c r="J602" s="224">
        <f>ROUND(I602*H602,2)</f>
        <v>0</v>
      </c>
      <c r="K602" s="220" t="s">
        <v>150</v>
      </c>
      <c r="L602" s="44"/>
      <c r="M602" s="225" t="s">
        <v>1</v>
      </c>
      <c r="N602" s="226" t="s">
        <v>41</v>
      </c>
      <c r="O602" s="91"/>
      <c r="P602" s="227">
        <f>O602*H602</f>
        <v>0</v>
      </c>
      <c r="Q602" s="227">
        <v>0</v>
      </c>
      <c r="R602" s="227">
        <f>Q602*H602</f>
        <v>0</v>
      </c>
      <c r="S602" s="227">
        <v>0</v>
      </c>
      <c r="T602" s="228">
        <f>S602*H602</f>
        <v>0</v>
      </c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R602" s="229" t="s">
        <v>151</v>
      </c>
      <c r="AT602" s="229" t="s">
        <v>146</v>
      </c>
      <c r="AU602" s="229" t="s">
        <v>86</v>
      </c>
      <c r="AY602" s="17" t="s">
        <v>144</v>
      </c>
      <c r="BE602" s="230">
        <f>IF(N602="základní",J602,0)</f>
        <v>0</v>
      </c>
      <c r="BF602" s="230">
        <f>IF(N602="snížená",J602,0)</f>
        <v>0</v>
      </c>
      <c r="BG602" s="230">
        <f>IF(N602="zákl. přenesená",J602,0)</f>
        <v>0</v>
      </c>
      <c r="BH602" s="230">
        <f>IF(N602="sníž. přenesená",J602,0)</f>
        <v>0</v>
      </c>
      <c r="BI602" s="230">
        <f>IF(N602="nulová",J602,0)</f>
        <v>0</v>
      </c>
      <c r="BJ602" s="17" t="s">
        <v>84</v>
      </c>
      <c r="BK602" s="230">
        <f>ROUND(I602*H602,2)</f>
        <v>0</v>
      </c>
      <c r="BL602" s="17" t="s">
        <v>151</v>
      </c>
      <c r="BM602" s="229" t="s">
        <v>834</v>
      </c>
    </row>
    <row r="603" s="2" customFormat="1">
      <c r="A603" s="38"/>
      <c r="B603" s="39"/>
      <c r="C603" s="40"/>
      <c r="D603" s="231" t="s">
        <v>153</v>
      </c>
      <c r="E603" s="40"/>
      <c r="F603" s="232" t="s">
        <v>835</v>
      </c>
      <c r="G603" s="40"/>
      <c r="H603" s="40"/>
      <c r="I603" s="233"/>
      <c r="J603" s="40"/>
      <c r="K603" s="40"/>
      <c r="L603" s="44"/>
      <c r="M603" s="234"/>
      <c r="N603" s="235"/>
      <c r="O603" s="91"/>
      <c r="P603" s="91"/>
      <c r="Q603" s="91"/>
      <c r="R603" s="91"/>
      <c r="S603" s="91"/>
      <c r="T603" s="92"/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T603" s="17" t="s">
        <v>153</v>
      </c>
      <c r="AU603" s="17" t="s">
        <v>86</v>
      </c>
    </row>
    <row r="604" s="2" customFormat="1" ht="37.8" customHeight="1">
      <c r="A604" s="38"/>
      <c r="B604" s="39"/>
      <c r="C604" s="218" t="s">
        <v>271</v>
      </c>
      <c r="D604" s="218" t="s">
        <v>146</v>
      </c>
      <c r="E604" s="219" t="s">
        <v>836</v>
      </c>
      <c r="F604" s="220" t="s">
        <v>837</v>
      </c>
      <c r="G604" s="221" t="s">
        <v>149</v>
      </c>
      <c r="H604" s="222">
        <v>58.698</v>
      </c>
      <c r="I604" s="223"/>
      <c r="J604" s="224">
        <f>ROUND(I604*H604,2)</f>
        <v>0</v>
      </c>
      <c r="K604" s="220" t="s">
        <v>150</v>
      </c>
      <c r="L604" s="44"/>
      <c r="M604" s="225" t="s">
        <v>1</v>
      </c>
      <c r="N604" s="226" t="s">
        <v>41</v>
      </c>
      <c r="O604" s="91"/>
      <c r="P604" s="227">
        <f>O604*H604</f>
        <v>0</v>
      </c>
      <c r="Q604" s="227">
        <v>0</v>
      </c>
      <c r="R604" s="227">
        <f>Q604*H604</f>
        <v>0</v>
      </c>
      <c r="S604" s="227">
        <v>0.050000000000000003</v>
      </c>
      <c r="T604" s="228">
        <f>S604*H604</f>
        <v>2.9349000000000003</v>
      </c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  <c r="AR604" s="229" t="s">
        <v>151</v>
      </c>
      <c r="AT604" s="229" t="s">
        <v>146</v>
      </c>
      <c r="AU604" s="229" t="s">
        <v>86</v>
      </c>
      <c r="AY604" s="17" t="s">
        <v>144</v>
      </c>
      <c r="BE604" s="230">
        <f>IF(N604="základní",J604,0)</f>
        <v>0</v>
      </c>
      <c r="BF604" s="230">
        <f>IF(N604="snížená",J604,0)</f>
        <v>0</v>
      </c>
      <c r="BG604" s="230">
        <f>IF(N604="zákl. přenesená",J604,0)</f>
        <v>0</v>
      </c>
      <c r="BH604" s="230">
        <f>IF(N604="sníž. přenesená",J604,0)</f>
        <v>0</v>
      </c>
      <c r="BI604" s="230">
        <f>IF(N604="nulová",J604,0)</f>
        <v>0</v>
      </c>
      <c r="BJ604" s="17" t="s">
        <v>84</v>
      </c>
      <c r="BK604" s="230">
        <f>ROUND(I604*H604,2)</f>
        <v>0</v>
      </c>
      <c r="BL604" s="17" t="s">
        <v>151</v>
      </c>
      <c r="BM604" s="229" t="s">
        <v>838</v>
      </c>
    </row>
    <row r="605" s="2" customFormat="1">
      <c r="A605" s="38"/>
      <c r="B605" s="39"/>
      <c r="C605" s="40"/>
      <c r="D605" s="231" t="s">
        <v>153</v>
      </c>
      <c r="E605" s="40"/>
      <c r="F605" s="232" t="s">
        <v>839</v>
      </c>
      <c r="G605" s="40"/>
      <c r="H605" s="40"/>
      <c r="I605" s="233"/>
      <c r="J605" s="40"/>
      <c r="K605" s="40"/>
      <c r="L605" s="44"/>
      <c r="M605" s="234"/>
      <c r="N605" s="235"/>
      <c r="O605" s="91"/>
      <c r="P605" s="91"/>
      <c r="Q605" s="91"/>
      <c r="R605" s="91"/>
      <c r="S605" s="91"/>
      <c r="T605" s="92"/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T605" s="17" t="s">
        <v>153</v>
      </c>
      <c r="AU605" s="17" t="s">
        <v>86</v>
      </c>
    </row>
    <row r="606" s="13" customFormat="1">
      <c r="A606" s="13"/>
      <c r="B606" s="236"/>
      <c r="C606" s="237"/>
      <c r="D606" s="238" t="s">
        <v>155</v>
      </c>
      <c r="E606" s="239" t="s">
        <v>1</v>
      </c>
      <c r="F606" s="240" t="s">
        <v>840</v>
      </c>
      <c r="G606" s="237"/>
      <c r="H606" s="239" t="s">
        <v>1</v>
      </c>
      <c r="I606" s="241"/>
      <c r="J606" s="237"/>
      <c r="K606" s="237"/>
      <c r="L606" s="242"/>
      <c r="M606" s="243"/>
      <c r="N606" s="244"/>
      <c r="O606" s="244"/>
      <c r="P606" s="244"/>
      <c r="Q606" s="244"/>
      <c r="R606" s="244"/>
      <c r="S606" s="244"/>
      <c r="T606" s="245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6" t="s">
        <v>155</v>
      </c>
      <c r="AU606" s="246" t="s">
        <v>86</v>
      </c>
      <c r="AV606" s="13" t="s">
        <v>84</v>
      </c>
      <c r="AW606" s="13" t="s">
        <v>33</v>
      </c>
      <c r="AX606" s="13" t="s">
        <v>76</v>
      </c>
      <c r="AY606" s="246" t="s">
        <v>144</v>
      </c>
    </row>
    <row r="607" s="14" customFormat="1">
      <c r="A607" s="14"/>
      <c r="B607" s="247"/>
      <c r="C607" s="248"/>
      <c r="D607" s="238" t="s">
        <v>155</v>
      </c>
      <c r="E607" s="249" t="s">
        <v>1</v>
      </c>
      <c r="F607" s="250" t="s">
        <v>841</v>
      </c>
      <c r="G607" s="248"/>
      <c r="H607" s="251">
        <v>44.823</v>
      </c>
      <c r="I607" s="252"/>
      <c r="J607" s="248"/>
      <c r="K607" s="248"/>
      <c r="L607" s="253"/>
      <c r="M607" s="254"/>
      <c r="N607" s="255"/>
      <c r="O607" s="255"/>
      <c r="P607" s="255"/>
      <c r="Q607" s="255"/>
      <c r="R607" s="255"/>
      <c r="S607" s="255"/>
      <c r="T607" s="256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57" t="s">
        <v>155</v>
      </c>
      <c r="AU607" s="257" t="s">
        <v>86</v>
      </c>
      <c r="AV607" s="14" t="s">
        <v>86</v>
      </c>
      <c r="AW607" s="14" t="s">
        <v>33</v>
      </c>
      <c r="AX607" s="14" t="s">
        <v>76</v>
      </c>
      <c r="AY607" s="257" t="s">
        <v>144</v>
      </c>
    </row>
    <row r="608" s="13" customFormat="1">
      <c r="A608" s="13"/>
      <c r="B608" s="236"/>
      <c r="C608" s="237"/>
      <c r="D608" s="238" t="s">
        <v>155</v>
      </c>
      <c r="E608" s="239" t="s">
        <v>1</v>
      </c>
      <c r="F608" s="240" t="s">
        <v>842</v>
      </c>
      <c r="G608" s="237"/>
      <c r="H608" s="239" t="s">
        <v>1</v>
      </c>
      <c r="I608" s="241"/>
      <c r="J608" s="237"/>
      <c r="K608" s="237"/>
      <c r="L608" s="242"/>
      <c r="M608" s="243"/>
      <c r="N608" s="244"/>
      <c r="O608" s="244"/>
      <c r="P608" s="244"/>
      <c r="Q608" s="244"/>
      <c r="R608" s="244"/>
      <c r="S608" s="244"/>
      <c r="T608" s="245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6" t="s">
        <v>155</v>
      </c>
      <c r="AU608" s="246" t="s">
        <v>86</v>
      </c>
      <c r="AV608" s="13" t="s">
        <v>84</v>
      </c>
      <c r="AW608" s="13" t="s">
        <v>33</v>
      </c>
      <c r="AX608" s="13" t="s">
        <v>76</v>
      </c>
      <c r="AY608" s="246" t="s">
        <v>144</v>
      </c>
    </row>
    <row r="609" s="14" customFormat="1">
      <c r="A609" s="14"/>
      <c r="B609" s="247"/>
      <c r="C609" s="248"/>
      <c r="D609" s="238" t="s">
        <v>155</v>
      </c>
      <c r="E609" s="249" t="s">
        <v>1</v>
      </c>
      <c r="F609" s="250" t="s">
        <v>843</v>
      </c>
      <c r="G609" s="248"/>
      <c r="H609" s="251">
        <v>13.875</v>
      </c>
      <c r="I609" s="252"/>
      <c r="J609" s="248"/>
      <c r="K609" s="248"/>
      <c r="L609" s="253"/>
      <c r="M609" s="254"/>
      <c r="N609" s="255"/>
      <c r="O609" s="255"/>
      <c r="P609" s="255"/>
      <c r="Q609" s="255"/>
      <c r="R609" s="255"/>
      <c r="S609" s="255"/>
      <c r="T609" s="256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7" t="s">
        <v>155</v>
      </c>
      <c r="AU609" s="257" t="s">
        <v>86</v>
      </c>
      <c r="AV609" s="14" t="s">
        <v>86</v>
      </c>
      <c r="AW609" s="14" t="s">
        <v>33</v>
      </c>
      <c r="AX609" s="14" t="s">
        <v>76</v>
      </c>
      <c r="AY609" s="257" t="s">
        <v>144</v>
      </c>
    </row>
    <row r="610" s="15" customFormat="1">
      <c r="A610" s="15"/>
      <c r="B610" s="258"/>
      <c r="C610" s="259"/>
      <c r="D610" s="238" t="s">
        <v>155</v>
      </c>
      <c r="E610" s="260" t="s">
        <v>1</v>
      </c>
      <c r="F610" s="261" t="s">
        <v>160</v>
      </c>
      <c r="G610" s="259"/>
      <c r="H610" s="262">
        <v>58.698</v>
      </c>
      <c r="I610" s="263"/>
      <c r="J610" s="259"/>
      <c r="K610" s="259"/>
      <c r="L610" s="264"/>
      <c r="M610" s="265"/>
      <c r="N610" s="266"/>
      <c r="O610" s="266"/>
      <c r="P610" s="266"/>
      <c r="Q610" s="266"/>
      <c r="R610" s="266"/>
      <c r="S610" s="266"/>
      <c r="T610" s="267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T610" s="268" t="s">
        <v>155</v>
      </c>
      <c r="AU610" s="268" t="s">
        <v>86</v>
      </c>
      <c r="AV610" s="15" t="s">
        <v>151</v>
      </c>
      <c r="AW610" s="15" t="s">
        <v>33</v>
      </c>
      <c r="AX610" s="15" t="s">
        <v>84</v>
      </c>
      <c r="AY610" s="268" t="s">
        <v>144</v>
      </c>
    </row>
    <row r="611" s="2" customFormat="1" ht="37.8" customHeight="1">
      <c r="A611" s="38"/>
      <c r="B611" s="39"/>
      <c r="C611" s="218" t="s">
        <v>279</v>
      </c>
      <c r="D611" s="218" t="s">
        <v>146</v>
      </c>
      <c r="E611" s="219" t="s">
        <v>844</v>
      </c>
      <c r="F611" s="220" t="s">
        <v>845</v>
      </c>
      <c r="G611" s="221" t="s">
        <v>149</v>
      </c>
      <c r="H611" s="222">
        <v>169.928</v>
      </c>
      <c r="I611" s="223"/>
      <c r="J611" s="224">
        <f>ROUND(I611*H611,2)</f>
        <v>0</v>
      </c>
      <c r="K611" s="220" t="s">
        <v>150</v>
      </c>
      <c r="L611" s="44"/>
      <c r="M611" s="225" t="s">
        <v>1</v>
      </c>
      <c r="N611" s="226" t="s">
        <v>41</v>
      </c>
      <c r="O611" s="91"/>
      <c r="P611" s="227">
        <f>O611*H611</f>
        <v>0</v>
      </c>
      <c r="Q611" s="227">
        <v>0</v>
      </c>
      <c r="R611" s="227">
        <f>Q611*H611</f>
        <v>0</v>
      </c>
      <c r="S611" s="227">
        <v>0.045999999999999999</v>
      </c>
      <c r="T611" s="228">
        <f>S611*H611</f>
        <v>7.8166880000000001</v>
      </c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  <c r="AR611" s="229" t="s">
        <v>151</v>
      </c>
      <c r="AT611" s="229" t="s">
        <v>146</v>
      </c>
      <c r="AU611" s="229" t="s">
        <v>86</v>
      </c>
      <c r="AY611" s="17" t="s">
        <v>144</v>
      </c>
      <c r="BE611" s="230">
        <f>IF(N611="základní",J611,0)</f>
        <v>0</v>
      </c>
      <c r="BF611" s="230">
        <f>IF(N611="snížená",J611,0)</f>
        <v>0</v>
      </c>
      <c r="BG611" s="230">
        <f>IF(N611="zákl. přenesená",J611,0)</f>
        <v>0</v>
      </c>
      <c r="BH611" s="230">
        <f>IF(N611="sníž. přenesená",J611,0)</f>
        <v>0</v>
      </c>
      <c r="BI611" s="230">
        <f>IF(N611="nulová",J611,0)</f>
        <v>0</v>
      </c>
      <c r="BJ611" s="17" t="s">
        <v>84</v>
      </c>
      <c r="BK611" s="230">
        <f>ROUND(I611*H611,2)</f>
        <v>0</v>
      </c>
      <c r="BL611" s="17" t="s">
        <v>151</v>
      </c>
      <c r="BM611" s="229" t="s">
        <v>846</v>
      </c>
    </row>
    <row r="612" s="2" customFormat="1">
      <c r="A612" s="38"/>
      <c r="B612" s="39"/>
      <c r="C612" s="40"/>
      <c r="D612" s="231" t="s">
        <v>153</v>
      </c>
      <c r="E612" s="40"/>
      <c r="F612" s="232" t="s">
        <v>847</v>
      </c>
      <c r="G612" s="40"/>
      <c r="H612" s="40"/>
      <c r="I612" s="233"/>
      <c r="J612" s="40"/>
      <c r="K612" s="40"/>
      <c r="L612" s="44"/>
      <c r="M612" s="234"/>
      <c r="N612" s="235"/>
      <c r="O612" s="91"/>
      <c r="P612" s="91"/>
      <c r="Q612" s="91"/>
      <c r="R612" s="91"/>
      <c r="S612" s="91"/>
      <c r="T612" s="92"/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  <c r="AE612" s="38"/>
      <c r="AT612" s="17" t="s">
        <v>153</v>
      </c>
      <c r="AU612" s="17" t="s">
        <v>86</v>
      </c>
    </row>
    <row r="613" s="13" customFormat="1">
      <c r="A613" s="13"/>
      <c r="B613" s="236"/>
      <c r="C613" s="237"/>
      <c r="D613" s="238" t="s">
        <v>155</v>
      </c>
      <c r="E613" s="239" t="s">
        <v>1</v>
      </c>
      <c r="F613" s="240" t="s">
        <v>351</v>
      </c>
      <c r="G613" s="237"/>
      <c r="H613" s="239" t="s">
        <v>1</v>
      </c>
      <c r="I613" s="241"/>
      <c r="J613" s="237"/>
      <c r="K613" s="237"/>
      <c r="L613" s="242"/>
      <c r="M613" s="243"/>
      <c r="N613" s="244"/>
      <c r="O613" s="244"/>
      <c r="P613" s="244"/>
      <c r="Q613" s="244"/>
      <c r="R613" s="244"/>
      <c r="S613" s="244"/>
      <c r="T613" s="245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6" t="s">
        <v>155</v>
      </c>
      <c r="AU613" s="246" t="s">
        <v>86</v>
      </c>
      <c r="AV613" s="13" t="s">
        <v>84</v>
      </c>
      <c r="AW613" s="13" t="s">
        <v>33</v>
      </c>
      <c r="AX613" s="13" t="s">
        <v>76</v>
      </c>
      <c r="AY613" s="246" t="s">
        <v>144</v>
      </c>
    </row>
    <row r="614" s="13" customFormat="1">
      <c r="A614" s="13"/>
      <c r="B614" s="236"/>
      <c r="C614" s="237"/>
      <c r="D614" s="238" t="s">
        <v>155</v>
      </c>
      <c r="E614" s="239" t="s">
        <v>1</v>
      </c>
      <c r="F614" s="240" t="s">
        <v>576</v>
      </c>
      <c r="G614" s="237"/>
      <c r="H614" s="239" t="s">
        <v>1</v>
      </c>
      <c r="I614" s="241"/>
      <c r="J614" s="237"/>
      <c r="K614" s="237"/>
      <c r="L614" s="242"/>
      <c r="M614" s="243"/>
      <c r="N614" s="244"/>
      <c r="O614" s="244"/>
      <c r="P614" s="244"/>
      <c r="Q614" s="244"/>
      <c r="R614" s="244"/>
      <c r="S614" s="244"/>
      <c r="T614" s="245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46" t="s">
        <v>155</v>
      </c>
      <c r="AU614" s="246" t="s">
        <v>86</v>
      </c>
      <c r="AV614" s="13" t="s">
        <v>84</v>
      </c>
      <c r="AW614" s="13" t="s">
        <v>33</v>
      </c>
      <c r="AX614" s="13" t="s">
        <v>76</v>
      </c>
      <c r="AY614" s="246" t="s">
        <v>144</v>
      </c>
    </row>
    <row r="615" s="14" customFormat="1">
      <c r="A615" s="14"/>
      <c r="B615" s="247"/>
      <c r="C615" s="248"/>
      <c r="D615" s="238" t="s">
        <v>155</v>
      </c>
      <c r="E615" s="249" t="s">
        <v>1</v>
      </c>
      <c r="F615" s="250" t="s">
        <v>848</v>
      </c>
      <c r="G615" s="248"/>
      <c r="H615" s="251">
        <v>71.444999999999993</v>
      </c>
      <c r="I615" s="252"/>
      <c r="J615" s="248"/>
      <c r="K615" s="248"/>
      <c r="L615" s="253"/>
      <c r="M615" s="254"/>
      <c r="N615" s="255"/>
      <c r="O615" s="255"/>
      <c r="P615" s="255"/>
      <c r="Q615" s="255"/>
      <c r="R615" s="255"/>
      <c r="S615" s="255"/>
      <c r="T615" s="256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57" t="s">
        <v>155</v>
      </c>
      <c r="AU615" s="257" t="s">
        <v>86</v>
      </c>
      <c r="AV615" s="14" t="s">
        <v>86</v>
      </c>
      <c r="AW615" s="14" t="s">
        <v>33</v>
      </c>
      <c r="AX615" s="14" t="s">
        <v>76</v>
      </c>
      <c r="AY615" s="257" t="s">
        <v>144</v>
      </c>
    </row>
    <row r="616" s="13" customFormat="1">
      <c r="A616" s="13"/>
      <c r="B616" s="236"/>
      <c r="C616" s="237"/>
      <c r="D616" s="238" t="s">
        <v>155</v>
      </c>
      <c r="E616" s="239" t="s">
        <v>1</v>
      </c>
      <c r="F616" s="240" t="s">
        <v>821</v>
      </c>
      <c r="G616" s="237"/>
      <c r="H616" s="239" t="s">
        <v>1</v>
      </c>
      <c r="I616" s="241"/>
      <c r="J616" s="237"/>
      <c r="K616" s="237"/>
      <c r="L616" s="242"/>
      <c r="M616" s="243"/>
      <c r="N616" s="244"/>
      <c r="O616" s="244"/>
      <c r="P616" s="244"/>
      <c r="Q616" s="244"/>
      <c r="R616" s="244"/>
      <c r="S616" s="244"/>
      <c r="T616" s="245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6" t="s">
        <v>155</v>
      </c>
      <c r="AU616" s="246" t="s">
        <v>86</v>
      </c>
      <c r="AV616" s="13" t="s">
        <v>84</v>
      </c>
      <c r="AW616" s="13" t="s">
        <v>33</v>
      </c>
      <c r="AX616" s="13" t="s">
        <v>76</v>
      </c>
      <c r="AY616" s="246" t="s">
        <v>144</v>
      </c>
    </row>
    <row r="617" s="14" customFormat="1">
      <c r="A617" s="14"/>
      <c r="B617" s="247"/>
      <c r="C617" s="248"/>
      <c r="D617" s="238" t="s">
        <v>155</v>
      </c>
      <c r="E617" s="249" t="s">
        <v>1</v>
      </c>
      <c r="F617" s="250" t="s">
        <v>849</v>
      </c>
      <c r="G617" s="248"/>
      <c r="H617" s="251">
        <v>31.902999999999999</v>
      </c>
      <c r="I617" s="252"/>
      <c r="J617" s="248"/>
      <c r="K617" s="248"/>
      <c r="L617" s="253"/>
      <c r="M617" s="254"/>
      <c r="N617" s="255"/>
      <c r="O617" s="255"/>
      <c r="P617" s="255"/>
      <c r="Q617" s="255"/>
      <c r="R617" s="255"/>
      <c r="S617" s="255"/>
      <c r="T617" s="256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7" t="s">
        <v>155</v>
      </c>
      <c r="AU617" s="257" t="s">
        <v>86</v>
      </c>
      <c r="AV617" s="14" t="s">
        <v>86</v>
      </c>
      <c r="AW617" s="14" t="s">
        <v>33</v>
      </c>
      <c r="AX617" s="14" t="s">
        <v>76</v>
      </c>
      <c r="AY617" s="257" t="s">
        <v>144</v>
      </c>
    </row>
    <row r="618" s="13" customFormat="1">
      <c r="A618" s="13"/>
      <c r="B618" s="236"/>
      <c r="C618" s="237"/>
      <c r="D618" s="238" t="s">
        <v>155</v>
      </c>
      <c r="E618" s="239" t="s">
        <v>1</v>
      </c>
      <c r="F618" s="240" t="s">
        <v>544</v>
      </c>
      <c r="G618" s="237"/>
      <c r="H618" s="239" t="s">
        <v>1</v>
      </c>
      <c r="I618" s="241"/>
      <c r="J618" s="237"/>
      <c r="K618" s="237"/>
      <c r="L618" s="242"/>
      <c r="M618" s="243"/>
      <c r="N618" s="244"/>
      <c r="O618" s="244"/>
      <c r="P618" s="244"/>
      <c r="Q618" s="244"/>
      <c r="R618" s="244"/>
      <c r="S618" s="244"/>
      <c r="T618" s="245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6" t="s">
        <v>155</v>
      </c>
      <c r="AU618" s="246" t="s">
        <v>86</v>
      </c>
      <c r="AV618" s="13" t="s">
        <v>84</v>
      </c>
      <c r="AW618" s="13" t="s">
        <v>33</v>
      </c>
      <c r="AX618" s="13" t="s">
        <v>76</v>
      </c>
      <c r="AY618" s="246" t="s">
        <v>144</v>
      </c>
    </row>
    <row r="619" s="13" customFormat="1">
      <c r="A619" s="13"/>
      <c r="B619" s="236"/>
      <c r="C619" s="237"/>
      <c r="D619" s="238" t="s">
        <v>155</v>
      </c>
      <c r="E619" s="239" t="s">
        <v>1</v>
      </c>
      <c r="F619" s="240" t="s">
        <v>850</v>
      </c>
      <c r="G619" s="237"/>
      <c r="H619" s="239" t="s">
        <v>1</v>
      </c>
      <c r="I619" s="241"/>
      <c r="J619" s="237"/>
      <c r="K619" s="237"/>
      <c r="L619" s="242"/>
      <c r="M619" s="243"/>
      <c r="N619" s="244"/>
      <c r="O619" s="244"/>
      <c r="P619" s="244"/>
      <c r="Q619" s="244"/>
      <c r="R619" s="244"/>
      <c r="S619" s="244"/>
      <c r="T619" s="245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6" t="s">
        <v>155</v>
      </c>
      <c r="AU619" s="246" t="s">
        <v>86</v>
      </c>
      <c r="AV619" s="13" t="s">
        <v>84</v>
      </c>
      <c r="AW619" s="13" t="s">
        <v>33</v>
      </c>
      <c r="AX619" s="13" t="s">
        <v>76</v>
      </c>
      <c r="AY619" s="246" t="s">
        <v>144</v>
      </c>
    </row>
    <row r="620" s="14" customFormat="1">
      <c r="A620" s="14"/>
      <c r="B620" s="247"/>
      <c r="C620" s="248"/>
      <c r="D620" s="238" t="s">
        <v>155</v>
      </c>
      <c r="E620" s="249" t="s">
        <v>1</v>
      </c>
      <c r="F620" s="250" t="s">
        <v>851</v>
      </c>
      <c r="G620" s="248"/>
      <c r="H620" s="251">
        <v>40.340000000000003</v>
      </c>
      <c r="I620" s="252"/>
      <c r="J620" s="248"/>
      <c r="K620" s="248"/>
      <c r="L620" s="253"/>
      <c r="M620" s="254"/>
      <c r="N620" s="255"/>
      <c r="O620" s="255"/>
      <c r="P620" s="255"/>
      <c r="Q620" s="255"/>
      <c r="R620" s="255"/>
      <c r="S620" s="255"/>
      <c r="T620" s="256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57" t="s">
        <v>155</v>
      </c>
      <c r="AU620" s="257" t="s">
        <v>86</v>
      </c>
      <c r="AV620" s="14" t="s">
        <v>86</v>
      </c>
      <c r="AW620" s="14" t="s">
        <v>33</v>
      </c>
      <c r="AX620" s="14" t="s">
        <v>76</v>
      </c>
      <c r="AY620" s="257" t="s">
        <v>144</v>
      </c>
    </row>
    <row r="621" s="13" customFormat="1">
      <c r="A621" s="13"/>
      <c r="B621" s="236"/>
      <c r="C621" s="237"/>
      <c r="D621" s="238" t="s">
        <v>155</v>
      </c>
      <c r="E621" s="239" t="s">
        <v>1</v>
      </c>
      <c r="F621" s="240" t="s">
        <v>842</v>
      </c>
      <c r="G621" s="237"/>
      <c r="H621" s="239" t="s">
        <v>1</v>
      </c>
      <c r="I621" s="241"/>
      <c r="J621" s="237"/>
      <c r="K621" s="237"/>
      <c r="L621" s="242"/>
      <c r="M621" s="243"/>
      <c r="N621" s="244"/>
      <c r="O621" s="244"/>
      <c r="P621" s="244"/>
      <c r="Q621" s="244"/>
      <c r="R621" s="244"/>
      <c r="S621" s="244"/>
      <c r="T621" s="245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6" t="s">
        <v>155</v>
      </c>
      <c r="AU621" s="246" t="s">
        <v>86</v>
      </c>
      <c r="AV621" s="13" t="s">
        <v>84</v>
      </c>
      <c r="AW621" s="13" t="s">
        <v>33</v>
      </c>
      <c r="AX621" s="13" t="s">
        <v>76</v>
      </c>
      <c r="AY621" s="246" t="s">
        <v>144</v>
      </c>
    </row>
    <row r="622" s="14" customFormat="1">
      <c r="A622" s="14"/>
      <c r="B622" s="247"/>
      <c r="C622" s="248"/>
      <c r="D622" s="238" t="s">
        <v>155</v>
      </c>
      <c r="E622" s="249" t="s">
        <v>1</v>
      </c>
      <c r="F622" s="250" t="s">
        <v>852</v>
      </c>
      <c r="G622" s="248"/>
      <c r="H622" s="251">
        <v>26.239999999999998</v>
      </c>
      <c r="I622" s="252"/>
      <c r="J622" s="248"/>
      <c r="K622" s="248"/>
      <c r="L622" s="253"/>
      <c r="M622" s="254"/>
      <c r="N622" s="255"/>
      <c r="O622" s="255"/>
      <c r="P622" s="255"/>
      <c r="Q622" s="255"/>
      <c r="R622" s="255"/>
      <c r="S622" s="255"/>
      <c r="T622" s="256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57" t="s">
        <v>155</v>
      </c>
      <c r="AU622" s="257" t="s">
        <v>86</v>
      </c>
      <c r="AV622" s="14" t="s">
        <v>86</v>
      </c>
      <c r="AW622" s="14" t="s">
        <v>33</v>
      </c>
      <c r="AX622" s="14" t="s">
        <v>76</v>
      </c>
      <c r="AY622" s="257" t="s">
        <v>144</v>
      </c>
    </row>
    <row r="623" s="15" customFormat="1">
      <c r="A623" s="15"/>
      <c r="B623" s="258"/>
      <c r="C623" s="259"/>
      <c r="D623" s="238" t="s">
        <v>155</v>
      </c>
      <c r="E623" s="260" t="s">
        <v>1</v>
      </c>
      <c r="F623" s="261" t="s">
        <v>160</v>
      </c>
      <c r="G623" s="259"/>
      <c r="H623" s="262">
        <v>169.928</v>
      </c>
      <c r="I623" s="263"/>
      <c r="J623" s="259"/>
      <c r="K623" s="259"/>
      <c r="L623" s="264"/>
      <c r="M623" s="265"/>
      <c r="N623" s="266"/>
      <c r="O623" s="266"/>
      <c r="P623" s="266"/>
      <c r="Q623" s="266"/>
      <c r="R623" s="266"/>
      <c r="S623" s="266"/>
      <c r="T623" s="267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T623" s="268" t="s">
        <v>155</v>
      </c>
      <c r="AU623" s="268" t="s">
        <v>86</v>
      </c>
      <c r="AV623" s="15" t="s">
        <v>151</v>
      </c>
      <c r="AW623" s="15" t="s">
        <v>33</v>
      </c>
      <c r="AX623" s="15" t="s">
        <v>84</v>
      </c>
      <c r="AY623" s="268" t="s">
        <v>144</v>
      </c>
    </row>
    <row r="624" s="12" customFormat="1" ht="22.8" customHeight="1">
      <c r="A624" s="12"/>
      <c r="B624" s="202"/>
      <c r="C624" s="203"/>
      <c r="D624" s="204" t="s">
        <v>75</v>
      </c>
      <c r="E624" s="216" t="s">
        <v>853</v>
      </c>
      <c r="F624" s="216" t="s">
        <v>854</v>
      </c>
      <c r="G624" s="203"/>
      <c r="H624" s="203"/>
      <c r="I624" s="206"/>
      <c r="J624" s="217">
        <f>BK624</f>
        <v>0</v>
      </c>
      <c r="K624" s="203"/>
      <c r="L624" s="208"/>
      <c r="M624" s="209"/>
      <c r="N624" s="210"/>
      <c r="O624" s="210"/>
      <c r="P624" s="211">
        <f>SUM(P625:P645)</f>
        <v>0</v>
      </c>
      <c r="Q624" s="210"/>
      <c r="R624" s="211">
        <f>SUM(R625:R645)</f>
        <v>0</v>
      </c>
      <c r="S624" s="210"/>
      <c r="T624" s="212">
        <f>SUM(T625:T645)</f>
        <v>0</v>
      </c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R624" s="213" t="s">
        <v>84</v>
      </c>
      <c r="AT624" s="214" t="s">
        <v>75</v>
      </c>
      <c r="AU624" s="214" t="s">
        <v>84</v>
      </c>
      <c r="AY624" s="213" t="s">
        <v>144</v>
      </c>
      <c r="BK624" s="215">
        <f>SUM(BK625:BK645)</f>
        <v>0</v>
      </c>
    </row>
    <row r="625" s="2" customFormat="1" ht="24.15" customHeight="1">
      <c r="A625" s="38"/>
      <c r="B625" s="39"/>
      <c r="C625" s="218" t="s">
        <v>510</v>
      </c>
      <c r="D625" s="218" t="s">
        <v>146</v>
      </c>
      <c r="E625" s="219" t="s">
        <v>855</v>
      </c>
      <c r="F625" s="220" t="s">
        <v>856</v>
      </c>
      <c r="G625" s="221" t="s">
        <v>196</v>
      </c>
      <c r="H625" s="222">
        <v>1.0980000000000001</v>
      </c>
      <c r="I625" s="223"/>
      <c r="J625" s="224">
        <f>ROUND(I625*H625,2)</f>
        <v>0</v>
      </c>
      <c r="K625" s="220" t="s">
        <v>1</v>
      </c>
      <c r="L625" s="44"/>
      <c r="M625" s="225" t="s">
        <v>1</v>
      </c>
      <c r="N625" s="226" t="s">
        <v>41</v>
      </c>
      <c r="O625" s="91"/>
      <c r="P625" s="227">
        <f>O625*H625</f>
        <v>0</v>
      </c>
      <c r="Q625" s="227">
        <v>0</v>
      </c>
      <c r="R625" s="227">
        <f>Q625*H625</f>
        <v>0</v>
      </c>
      <c r="S625" s="227">
        <v>0</v>
      </c>
      <c r="T625" s="228">
        <f>S625*H625</f>
        <v>0</v>
      </c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  <c r="AE625" s="38"/>
      <c r="AR625" s="229" t="s">
        <v>151</v>
      </c>
      <c r="AT625" s="229" t="s">
        <v>146</v>
      </c>
      <c r="AU625" s="229" t="s">
        <v>86</v>
      </c>
      <c r="AY625" s="17" t="s">
        <v>144</v>
      </c>
      <c r="BE625" s="230">
        <f>IF(N625="základní",J625,0)</f>
        <v>0</v>
      </c>
      <c r="BF625" s="230">
        <f>IF(N625="snížená",J625,0)</f>
        <v>0</v>
      </c>
      <c r="BG625" s="230">
        <f>IF(N625="zákl. přenesená",J625,0)</f>
        <v>0</v>
      </c>
      <c r="BH625" s="230">
        <f>IF(N625="sníž. přenesená",J625,0)</f>
        <v>0</v>
      </c>
      <c r="BI625" s="230">
        <f>IF(N625="nulová",J625,0)</f>
        <v>0</v>
      </c>
      <c r="BJ625" s="17" t="s">
        <v>84</v>
      </c>
      <c r="BK625" s="230">
        <f>ROUND(I625*H625,2)</f>
        <v>0</v>
      </c>
      <c r="BL625" s="17" t="s">
        <v>151</v>
      </c>
      <c r="BM625" s="229" t="s">
        <v>857</v>
      </c>
    </row>
    <row r="626" s="2" customFormat="1" ht="33" customHeight="1">
      <c r="A626" s="38"/>
      <c r="B626" s="39"/>
      <c r="C626" s="218" t="s">
        <v>436</v>
      </c>
      <c r="D626" s="218" t="s">
        <v>146</v>
      </c>
      <c r="E626" s="219" t="s">
        <v>858</v>
      </c>
      <c r="F626" s="220" t="s">
        <v>859</v>
      </c>
      <c r="G626" s="221" t="s">
        <v>196</v>
      </c>
      <c r="H626" s="222">
        <v>168.53299999999999</v>
      </c>
      <c r="I626" s="223"/>
      <c r="J626" s="224">
        <f>ROUND(I626*H626,2)</f>
        <v>0</v>
      </c>
      <c r="K626" s="220" t="s">
        <v>150</v>
      </c>
      <c r="L626" s="44"/>
      <c r="M626" s="225" t="s">
        <v>1</v>
      </c>
      <c r="N626" s="226" t="s">
        <v>41</v>
      </c>
      <c r="O626" s="91"/>
      <c r="P626" s="227">
        <f>O626*H626</f>
        <v>0</v>
      </c>
      <c r="Q626" s="227">
        <v>0</v>
      </c>
      <c r="R626" s="227">
        <f>Q626*H626</f>
        <v>0</v>
      </c>
      <c r="S626" s="227">
        <v>0</v>
      </c>
      <c r="T626" s="228">
        <f>S626*H626</f>
        <v>0</v>
      </c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R626" s="229" t="s">
        <v>151</v>
      </c>
      <c r="AT626" s="229" t="s">
        <v>146</v>
      </c>
      <c r="AU626" s="229" t="s">
        <v>86</v>
      </c>
      <c r="AY626" s="17" t="s">
        <v>144</v>
      </c>
      <c r="BE626" s="230">
        <f>IF(N626="základní",J626,0)</f>
        <v>0</v>
      </c>
      <c r="BF626" s="230">
        <f>IF(N626="snížená",J626,0)</f>
        <v>0</v>
      </c>
      <c r="BG626" s="230">
        <f>IF(N626="zákl. přenesená",J626,0)</f>
        <v>0</v>
      </c>
      <c r="BH626" s="230">
        <f>IF(N626="sníž. přenesená",J626,0)</f>
        <v>0</v>
      </c>
      <c r="BI626" s="230">
        <f>IF(N626="nulová",J626,0)</f>
        <v>0</v>
      </c>
      <c r="BJ626" s="17" t="s">
        <v>84</v>
      </c>
      <c r="BK626" s="230">
        <f>ROUND(I626*H626,2)</f>
        <v>0</v>
      </c>
      <c r="BL626" s="17" t="s">
        <v>151</v>
      </c>
      <c r="BM626" s="229" t="s">
        <v>860</v>
      </c>
    </row>
    <row r="627" s="2" customFormat="1">
      <c r="A627" s="38"/>
      <c r="B627" s="39"/>
      <c r="C627" s="40"/>
      <c r="D627" s="231" t="s">
        <v>153</v>
      </c>
      <c r="E627" s="40"/>
      <c r="F627" s="232" t="s">
        <v>861</v>
      </c>
      <c r="G627" s="40"/>
      <c r="H627" s="40"/>
      <c r="I627" s="233"/>
      <c r="J627" s="40"/>
      <c r="K627" s="40"/>
      <c r="L627" s="44"/>
      <c r="M627" s="234"/>
      <c r="N627" s="235"/>
      <c r="O627" s="91"/>
      <c r="P627" s="91"/>
      <c r="Q627" s="91"/>
      <c r="R627" s="91"/>
      <c r="S627" s="91"/>
      <c r="T627" s="92"/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T627" s="17" t="s">
        <v>153</v>
      </c>
      <c r="AU627" s="17" t="s">
        <v>86</v>
      </c>
    </row>
    <row r="628" s="2" customFormat="1" ht="16.5" customHeight="1">
      <c r="A628" s="38"/>
      <c r="B628" s="39"/>
      <c r="C628" s="218" t="s">
        <v>448</v>
      </c>
      <c r="D628" s="218" t="s">
        <v>146</v>
      </c>
      <c r="E628" s="219" t="s">
        <v>862</v>
      </c>
      <c r="F628" s="220" t="s">
        <v>863</v>
      </c>
      <c r="G628" s="221" t="s">
        <v>204</v>
      </c>
      <c r="H628" s="222">
        <v>6</v>
      </c>
      <c r="I628" s="223"/>
      <c r="J628" s="224">
        <f>ROUND(I628*H628,2)</f>
        <v>0</v>
      </c>
      <c r="K628" s="220" t="s">
        <v>150</v>
      </c>
      <c r="L628" s="44"/>
      <c r="M628" s="225" t="s">
        <v>1</v>
      </c>
      <c r="N628" s="226" t="s">
        <v>41</v>
      </c>
      <c r="O628" s="91"/>
      <c r="P628" s="227">
        <f>O628*H628</f>
        <v>0</v>
      </c>
      <c r="Q628" s="227">
        <v>0</v>
      </c>
      <c r="R628" s="227">
        <f>Q628*H628</f>
        <v>0</v>
      </c>
      <c r="S628" s="227">
        <v>0</v>
      </c>
      <c r="T628" s="228">
        <f>S628*H628</f>
        <v>0</v>
      </c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R628" s="229" t="s">
        <v>151</v>
      </c>
      <c r="AT628" s="229" t="s">
        <v>146</v>
      </c>
      <c r="AU628" s="229" t="s">
        <v>86</v>
      </c>
      <c r="AY628" s="17" t="s">
        <v>144</v>
      </c>
      <c r="BE628" s="230">
        <f>IF(N628="základní",J628,0)</f>
        <v>0</v>
      </c>
      <c r="BF628" s="230">
        <f>IF(N628="snížená",J628,0)</f>
        <v>0</v>
      </c>
      <c r="BG628" s="230">
        <f>IF(N628="zákl. přenesená",J628,0)</f>
        <v>0</v>
      </c>
      <c r="BH628" s="230">
        <f>IF(N628="sníž. přenesená",J628,0)</f>
        <v>0</v>
      </c>
      <c r="BI628" s="230">
        <f>IF(N628="nulová",J628,0)</f>
        <v>0</v>
      </c>
      <c r="BJ628" s="17" t="s">
        <v>84</v>
      </c>
      <c r="BK628" s="230">
        <f>ROUND(I628*H628,2)</f>
        <v>0</v>
      </c>
      <c r="BL628" s="17" t="s">
        <v>151</v>
      </c>
      <c r="BM628" s="229" t="s">
        <v>864</v>
      </c>
    </row>
    <row r="629" s="2" customFormat="1">
      <c r="A629" s="38"/>
      <c r="B629" s="39"/>
      <c r="C629" s="40"/>
      <c r="D629" s="231" t="s">
        <v>153</v>
      </c>
      <c r="E629" s="40"/>
      <c r="F629" s="232" t="s">
        <v>865</v>
      </c>
      <c r="G629" s="40"/>
      <c r="H629" s="40"/>
      <c r="I629" s="233"/>
      <c r="J629" s="40"/>
      <c r="K629" s="40"/>
      <c r="L629" s="44"/>
      <c r="M629" s="234"/>
      <c r="N629" s="235"/>
      <c r="O629" s="91"/>
      <c r="P629" s="91"/>
      <c r="Q629" s="91"/>
      <c r="R629" s="91"/>
      <c r="S629" s="91"/>
      <c r="T629" s="92"/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T629" s="17" t="s">
        <v>153</v>
      </c>
      <c r="AU629" s="17" t="s">
        <v>86</v>
      </c>
    </row>
    <row r="630" s="2" customFormat="1" ht="24.15" customHeight="1">
      <c r="A630" s="38"/>
      <c r="B630" s="39"/>
      <c r="C630" s="218" t="s">
        <v>459</v>
      </c>
      <c r="D630" s="218" t="s">
        <v>146</v>
      </c>
      <c r="E630" s="219" t="s">
        <v>866</v>
      </c>
      <c r="F630" s="220" t="s">
        <v>867</v>
      </c>
      <c r="G630" s="221" t="s">
        <v>204</v>
      </c>
      <c r="H630" s="222">
        <v>180</v>
      </c>
      <c r="I630" s="223"/>
      <c r="J630" s="224">
        <f>ROUND(I630*H630,2)</f>
        <v>0</v>
      </c>
      <c r="K630" s="220" t="s">
        <v>150</v>
      </c>
      <c r="L630" s="44"/>
      <c r="M630" s="225" t="s">
        <v>1</v>
      </c>
      <c r="N630" s="226" t="s">
        <v>41</v>
      </c>
      <c r="O630" s="91"/>
      <c r="P630" s="227">
        <f>O630*H630</f>
        <v>0</v>
      </c>
      <c r="Q630" s="227">
        <v>0</v>
      </c>
      <c r="R630" s="227">
        <f>Q630*H630</f>
        <v>0</v>
      </c>
      <c r="S630" s="227">
        <v>0</v>
      </c>
      <c r="T630" s="228">
        <f>S630*H630</f>
        <v>0</v>
      </c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  <c r="AE630" s="38"/>
      <c r="AR630" s="229" t="s">
        <v>151</v>
      </c>
      <c r="AT630" s="229" t="s">
        <v>146</v>
      </c>
      <c r="AU630" s="229" t="s">
        <v>86</v>
      </c>
      <c r="AY630" s="17" t="s">
        <v>144</v>
      </c>
      <c r="BE630" s="230">
        <f>IF(N630="základní",J630,0)</f>
        <v>0</v>
      </c>
      <c r="BF630" s="230">
        <f>IF(N630="snížená",J630,0)</f>
        <v>0</v>
      </c>
      <c r="BG630" s="230">
        <f>IF(N630="zákl. přenesená",J630,0)</f>
        <v>0</v>
      </c>
      <c r="BH630" s="230">
        <f>IF(N630="sníž. přenesená",J630,0)</f>
        <v>0</v>
      </c>
      <c r="BI630" s="230">
        <f>IF(N630="nulová",J630,0)</f>
        <v>0</v>
      </c>
      <c r="BJ630" s="17" t="s">
        <v>84</v>
      </c>
      <c r="BK630" s="230">
        <f>ROUND(I630*H630,2)</f>
        <v>0</v>
      </c>
      <c r="BL630" s="17" t="s">
        <v>151</v>
      </c>
      <c r="BM630" s="229" t="s">
        <v>868</v>
      </c>
    </row>
    <row r="631" s="2" customFormat="1">
      <c r="A631" s="38"/>
      <c r="B631" s="39"/>
      <c r="C631" s="40"/>
      <c r="D631" s="231" t="s">
        <v>153</v>
      </c>
      <c r="E631" s="40"/>
      <c r="F631" s="232" t="s">
        <v>869</v>
      </c>
      <c r="G631" s="40"/>
      <c r="H631" s="40"/>
      <c r="I631" s="233"/>
      <c r="J631" s="40"/>
      <c r="K631" s="40"/>
      <c r="L631" s="44"/>
      <c r="M631" s="234"/>
      <c r="N631" s="235"/>
      <c r="O631" s="91"/>
      <c r="P631" s="91"/>
      <c r="Q631" s="91"/>
      <c r="R631" s="91"/>
      <c r="S631" s="91"/>
      <c r="T631" s="92"/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T631" s="17" t="s">
        <v>153</v>
      </c>
      <c r="AU631" s="17" t="s">
        <v>86</v>
      </c>
    </row>
    <row r="632" s="14" customFormat="1">
      <c r="A632" s="14"/>
      <c r="B632" s="247"/>
      <c r="C632" s="248"/>
      <c r="D632" s="238" t="s">
        <v>155</v>
      </c>
      <c r="E632" s="249" t="s">
        <v>1</v>
      </c>
      <c r="F632" s="250" t="s">
        <v>870</v>
      </c>
      <c r="G632" s="248"/>
      <c r="H632" s="251">
        <v>180</v>
      </c>
      <c r="I632" s="252"/>
      <c r="J632" s="248"/>
      <c r="K632" s="248"/>
      <c r="L632" s="253"/>
      <c r="M632" s="254"/>
      <c r="N632" s="255"/>
      <c r="O632" s="255"/>
      <c r="P632" s="255"/>
      <c r="Q632" s="255"/>
      <c r="R632" s="255"/>
      <c r="S632" s="255"/>
      <c r="T632" s="256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57" t="s">
        <v>155</v>
      </c>
      <c r="AU632" s="257" t="s">
        <v>86</v>
      </c>
      <c r="AV632" s="14" t="s">
        <v>86</v>
      </c>
      <c r="AW632" s="14" t="s">
        <v>33</v>
      </c>
      <c r="AX632" s="14" t="s">
        <v>84</v>
      </c>
      <c r="AY632" s="257" t="s">
        <v>144</v>
      </c>
    </row>
    <row r="633" s="2" customFormat="1" ht="24.15" customHeight="1">
      <c r="A633" s="38"/>
      <c r="B633" s="39"/>
      <c r="C633" s="218" t="s">
        <v>464</v>
      </c>
      <c r="D633" s="218" t="s">
        <v>146</v>
      </c>
      <c r="E633" s="219" t="s">
        <v>871</v>
      </c>
      <c r="F633" s="220" t="s">
        <v>872</v>
      </c>
      <c r="G633" s="221" t="s">
        <v>196</v>
      </c>
      <c r="H633" s="222">
        <v>168.53299999999999</v>
      </c>
      <c r="I633" s="223"/>
      <c r="J633" s="224">
        <f>ROUND(I633*H633,2)</f>
        <v>0</v>
      </c>
      <c r="K633" s="220" t="s">
        <v>150</v>
      </c>
      <c r="L633" s="44"/>
      <c r="M633" s="225" t="s">
        <v>1</v>
      </c>
      <c r="N633" s="226" t="s">
        <v>41</v>
      </c>
      <c r="O633" s="91"/>
      <c r="P633" s="227">
        <f>O633*H633</f>
        <v>0</v>
      </c>
      <c r="Q633" s="227">
        <v>0</v>
      </c>
      <c r="R633" s="227">
        <f>Q633*H633</f>
        <v>0</v>
      </c>
      <c r="S633" s="227">
        <v>0</v>
      </c>
      <c r="T633" s="228">
        <f>S633*H633</f>
        <v>0</v>
      </c>
      <c r="U633" s="38"/>
      <c r="V633" s="38"/>
      <c r="W633" s="38"/>
      <c r="X633" s="38"/>
      <c r="Y633" s="38"/>
      <c r="Z633" s="38"/>
      <c r="AA633" s="38"/>
      <c r="AB633" s="38"/>
      <c r="AC633" s="38"/>
      <c r="AD633" s="38"/>
      <c r="AE633" s="38"/>
      <c r="AR633" s="229" t="s">
        <v>151</v>
      </c>
      <c r="AT633" s="229" t="s">
        <v>146</v>
      </c>
      <c r="AU633" s="229" t="s">
        <v>86</v>
      </c>
      <c r="AY633" s="17" t="s">
        <v>144</v>
      </c>
      <c r="BE633" s="230">
        <f>IF(N633="základní",J633,0)</f>
        <v>0</v>
      </c>
      <c r="BF633" s="230">
        <f>IF(N633="snížená",J633,0)</f>
        <v>0</v>
      </c>
      <c r="BG633" s="230">
        <f>IF(N633="zákl. přenesená",J633,0)</f>
        <v>0</v>
      </c>
      <c r="BH633" s="230">
        <f>IF(N633="sníž. přenesená",J633,0)</f>
        <v>0</v>
      </c>
      <c r="BI633" s="230">
        <f>IF(N633="nulová",J633,0)</f>
        <v>0</v>
      </c>
      <c r="BJ633" s="17" t="s">
        <v>84</v>
      </c>
      <c r="BK633" s="230">
        <f>ROUND(I633*H633,2)</f>
        <v>0</v>
      </c>
      <c r="BL633" s="17" t="s">
        <v>151</v>
      </c>
      <c r="BM633" s="229" t="s">
        <v>873</v>
      </c>
    </row>
    <row r="634" s="2" customFormat="1">
      <c r="A634" s="38"/>
      <c r="B634" s="39"/>
      <c r="C634" s="40"/>
      <c r="D634" s="231" t="s">
        <v>153</v>
      </c>
      <c r="E634" s="40"/>
      <c r="F634" s="232" t="s">
        <v>874</v>
      </c>
      <c r="G634" s="40"/>
      <c r="H634" s="40"/>
      <c r="I634" s="233"/>
      <c r="J634" s="40"/>
      <c r="K634" s="40"/>
      <c r="L634" s="44"/>
      <c r="M634" s="234"/>
      <c r="N634" s="235"/>
      <c r="O634" s="91"/>
      <c r="P634" s="91"/>
      <c r="Q634" s="91"/>
      <c r="R634" s="91"/>
      <c r="S634" s="91"/>
      <c r="T634" s="92"/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T634" s="17" t="s">
        <v>153</v>
      </c>
      <c r="AU634" s="17" t="s">
        <v>86</v>
      </c>
    </row>
    <row r="635" s="2" customFormat="1" ht="24.15" customHeight="1">
      <c r="A635" s="38"/>
      <c r="B635" s="39"/>
      <c r="C635" s="218" t="s">
        <v>473</v>
      </c>
      <c r="D635" s="218" t="s">
        <v>146</v>
      </c>
      <c r="E635" s="219" t="s">
        <v>875</v>
      </c>
      <c r="F635" s="220" t="s">
        <v>876</v>
      </c>
      <c r="G635" s="221" t="s">
        <v>196</v>
      </c>
      <c r="H635" s="222">
        <v>2529.375</v>
      </c>
      <c r="I635" s="223"/>
      <c r="J635" s="224">
        <f>ROUND(I635*H635,2)</f>
        <v>0</v>
      </c>
      <c r="K635" s="220" t="s">
        <v>150</v>
      </c>
      <c r="L635" s="44"/>
      <c r="M635" s="225" t="s">
        <v>1</v>
      </c>
      <c r="N635" s="226" t="s">
        <v>41</v>
      </c>
      <c r="O635" s="91"/>
      <c r="P635" s="227">
        <f>O635*H635</f>
        <v>0</v>
      </c>
      <c r="Q635" s="227">
        <v>0</v>
      </c>
      <c r="R635" s="227">
        <f>Q635*H635</f>
        <v>0</v>
      </c>
      <c r="S635" s="227">
        <v>0</v>
      </c>
      <c r="T635" s="228">
        <f>S635*H635</f>
        <v>0</v>
      </c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  <c r="AE635" s="38"/>
      <c r="AR635" s="229" t="s">
        <v>151</v>
      </c>
      <c r="AT635" s="229" t="s">
        <v>146</v>
      </c>
      <c r="AU635" s="229" t="s">
        <v>86</v>
      </c>
      <c r="AY635" s="17" t="s">
        <v>144</v>
      </c>
      <c r="BE635" s="230">
        <f>IF(N635="základní",J635,0)</f>
        <v>0</v>
      </c>
      <c r="BF635" s="230">
        <f>IF(N635="snížená",J635,0)</f>
        <v>0</v>
      </c>
      <c r="BG635" s="230">
        <f>IF(N635="zákl. přenesená",J635,0)</f>
        <v>0</v>
      </c>
      <c r="BH635" s="230">
        <f>IF(N635="sníž. přenesená",J635,0)</f>
        <v>0</v>
      </c>
      <c r="BI635" s="230">
        <f>IF(N635="nulová",J635,0)</f>
        <v>0</v>
      </c>
      <c r="BJ635" s="17" t="s">
        <v>84</v>
      </c>
      <c r="BK635" s="230">
        <f>ROUND(I635*H635,2)</f>
        <v>0</v>
      </c>
      <c r="BL635" s="17" t="s">
        <v>151</v>
      </c>
      <c r="BM635" s="229" t="s">
        <v>877</v>
      </c>
    </row>
    <row r="636" s="2" customFormat="1">
      <c r="A636" s="38"/>
      <c r="B636" s="39"/>
      <c r="C636" s="40"/>
      <c r="D636" s="231" t="s">
        <v>153</v>
      </c>
      <c r="E636" s="40"/>
      <c r="F636" s="232" t="s">
        <v>878</v>
      </c>
      <c r="G636" s="40"/>
      <c r="H636" s="40"/>
      <c r="I636" s="233"/>
      <c r="J636" s="40"/>
      <c r="K636" s="40"/>
      <c r="L636" s="44"/>
      <c r="M636" s="234"/>
      <c r="N636" s="235"/>
      <c r="O636" s="91"/>
      <c r="P636" s="91"/>
      <c r="Q636" s="91"/>
      <c r="R636" s="91"/>
      <c r="S636" s="91"/>
      <c r="T636" s="92"/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  <c r="AE636" s="38"/>
      <c r="AT636" s="17" t="s">
        <v>153</v>
      </c>
      <c r="AU636" s="17" t="s">
        <v>86</v>
      </c>
    </row>
    <row r="637" s="14" customFormat="1">
      <c r="A637" s="14"/>
      <c r="B637" s="247"/>
      <c r="C637" s="248"/>
      <c r="D637" s="238" t="s">
        <v>155</v>
      </c>
      <c r="E637" s="249" t="s">
        <v>1</v>
      </c>
      <c r="F637" s="250" t="s">
        <v>879</v>
      </c>
      <c r="G637" s="248"/>
      <c r="H637" s="251">
        <v>2529.375</v>
      </c>
      <c r="I637" s="252"/>
      <c r="J637" s="248"/>
      <c r="K637" s="248"/>
      <c r="L637" s="253"/>
      <c r="M637" s="254"/>
      <c r="N637" s="255"/>
      <c r="O637" s="255"/>
      <c r="P637" s="255"/>
      <c r="Q637" s="255"/>
      <c r="R637" s="255"/>
      <c r="S637" s="255"/>
      <c r="T637" s="256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57" t="s">
        <v>155</v>
      </c>
      <c r="AU637" s="257" t="s">
        <v>86</v>
      </c>
      <c r="AV637" s="14" t="s">
        <v>86</v>
      </c>
      <c r="AW637" s="14" t="s">
        <v>33</v>
      </c>
      <c r="AX637" s="14" t="s">
        <v>84</v>
      </c>
      <c r="AY637" s="257" t="s">
        <v>144</v>
      </c>
    </row>
    <row r="638" s="2" customFormat="1" ht="33" customHeight="1">
      <c r="A638" s="38"/>
      <c r="B638" s="39"/>
      <c r="C638" s="218" t="s">
        <v>479</v>
      </c>
      <c r="D638" s="218" t="s">
        <v>146</v>
      </c>
      <c r="E638" s="219" t="s">
        <v>880</v>
      </c>
      <c r="F638" s="220" t="s">
        <v>881</v>
      </c>
      <c r="G638" s="221" t="s">
        <v>196</v>
      </c>
      <c r="H638" s="222">
        <v>102.456</v>
      </c>
      <c r="I638" s="223"/>
      <c r="J638" s="224">
        <f>ROUND(I638*H638,2)</f>
        <v>0</v>
      </c>
      <c r="K638" s="220" t="s">
        <v>150</v>
      </c>
      <c r="L638" s="44"/>
      <c r="M638" s="225" t="s">
        <v>1</v>
      </c>
      <c r="N638" s="226" t="s">
        <v>41</v>
      </c>
      <c r="O638" s="91"/>
      <c r="P638" s="227">
        <f>O638*H638</f>
        <v>0</v>
      </c>
      <c r="Q638" s="227">
        <v>0</v>
      </c>
      <c r="R638" s="227">
        <f>Q638*H638</f>
        <v>0</v>
      </c>
      <c r="S638" s="227">
        <v>0</v>
      </c>
      <c r="T638" s="228">
        <f>S638*H638</f>
        <v>0</v>
      </c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R638" s="229" t="s">
        <v>151</v>
      </c>
      <c r="AT638" s="229" t="s">
        <v>146</v>
      </c>
      <c r="AU638" s="229" t="s">
        <v>86</v>
      </c>
      <c r="AY638" s="17" t="s">
        <v>144</v>
      </c>
      <c r="BE638" s="230">
        <f>IF(N638="základní",J638,0)</f>
        <v>0</v>
      </c>
      <c r="BF638" s="230">
        <f>IF(N638="snížená",J638,0)</f>
        <v>0</v>
      </c>
      <c r="BG638" s="230">
        <f>IF(N638="zákl. přenesená",J638,0)</f>
        <v>0</v>
      </c>
      <c r="BH638" s="230">
        <f>IF(N638="sníž. přenesená",J638,0)</f>
        <v>0</v>
      </c>
      <c r="BI638" s="230">
        <f>IF(N638="nulová",J638,0)</f>
        <v>0</v>
      </c>
      <c r="BJ638" s="17" t="s">
        <v>84</v>
      </c>
      <c r="BK638" s="230">
        <f>ROUND(I638*H638,2)</f>
        <v>0</v>
      </c>
      <c r="BL638" s="17" t="s">
        <v>151</v>
      </c>
      <c r="BM638" s="229" t="s">
        <v>882</v>
      </c>
    </row>
    <row r="639" s="2" customFormat="1">
      <c r="A639" s="38"/>
      <c r="B639" s="39"/>
      <c r="C639" s="40"/>
      <c r="D639" s="231" t="s">
        <v>153</v>
      </c>
      <c r="E639" s="40"/>
      <c r="F639" s="232" t="s">
        <v>883</v>
      </c>
      <c r="G639" s="40"/>
      <c r="H639" s="40"/>
      <c r="I639" s="233"/>
      <c r="J639" s="40"/>
      <c r="K639" s="40"/>
      <c r="L639" s="44"/>
      <c r="M639" s="234"/>
      <c r="N639" s="235"/>
      <c r="O639" s="91"/>
      <c r="P639" s="91"/>
      <c r="Q639" s="91"/>
      <c r="R639" s="91"/>
      <c r="S639" s="91"/>
      <c r="T639" s="92"/>
      <c r="U639" s="38"/>
      <c r="V639" s="38"/>
      <c r="W639" s="38"/>
      <c r="X639" s="38"/>
      <c r="Y639" s="38"/>
      <c r="Z639" s="38"/>
      <c r="AA639" s="38"/>
      <c r="AB639" s="38"/>
      <c r="AC639" s="38"/>
      <c r="AD639" s="38"/>
      <c r="AE639" s="38"/>
      <c r="AT639" s="17" t="s">
        <v>153</v>
      </c>
      <c r="AU639" s="17" t="s">
        <v>86</v>
      </c>
    </row>
    <row r="640" s="2" customFormat="1" ht="33" customHeight="1">
      <c r="A640" s="38"/>
      <c r="B640" s="39"/>
      <c r="C640" s="218" t="s">
        <v>485</v>
      </c>
      <c r="D640" s="218" t="s">
        <v>146</v>
      </c>
      <c r="E640" s="219" t="s">
        <v>884</v>
      </c>
      <c r="F640" s="220" t="s">
        <v>885</v>
      </c>
      <c r="G640" s="221" t="s">
        <v>196</v>
      </c>
      <c r="H640" s="222">
        <v>28.646000000000001</v>
      </c>
      <c r="I640" s="223"/>
      <c r="J640" s="224">
        <f>ROUND(I640*H640,2)</f>
        <v>0</v>
      </c>
      <c r="K640" s="220" t="s">
        <v>150</v>
      </c>
      <c r="L640" s="44"/>
      <c r="M640" s="225" t="s">
        <v>1</v>
      </c>
      <c r="N640" s="226" t="s">
        <v>41</v>
      </c>
      <c r="O640" s="91"/>
      <c r="P640" s="227">
        <f>O640*H640</f>
        <v>0</v>
      </c>
      <c r="Q640" s="227">
        <v>0</v>
      </c>
      <c r="R640" s="227">
        <f>Q640*H640</f>
        <v>0</v>
      </c>
      <c r="S640" s="227">
        <v>0</v>
      </c>
      <c r="T640" s="228">
        <f>S640*H640</f>
        <v>0</v>
      </c>
      <c r="U640" s="38"/>
      <c r="V640" s="38"/>
      <c r="W640" s="38"/>
      <c r="X640" s="38"/>
      <c r="Y640" s="38"/>
      <c r="Z640" s="38"/>
      <c r="AA640" s="38"/>
      <c r="AB640" s="38"/>
      <c r="AC640" s="38"/>
      <c r="AD640" s="38"/>
      <c r="AE640" s="38"/>
      <c r="AR640" s="229" t="s">
        <v>151</v>
      </c>
      <c r="AT640" s="229" t="s">
        <v>146</v>
      </c>
      <c r="AU640" s="229" t="s">
        <v>86</v>
      </c>
      <c r="AY640" s="17" t="s">
        <v>144</v>
      </c>
      <c r="BE640" s="230">
        <f>IF(N640="základní",J640,0)</f>
        <v>0</v>
      </c>
      <c r="BF640" s="230">
        <f>IF(N640="snížená",J640,0)</f>
        <v>0</v>
      </c>
      <c r="BG640" s="230">
        <f>IF(N640="zákl. přenesená",J640,0)</f>
        <v>0</v>
      </c>
      <c r="BH640" s="230">
        <f>IF(N640="sníž. přenesená",J640,0)</f>
        <v>0</v>
      </c>
      <c r="BI640" s="230">
        <f>IF(N640="nulová",J640,0)</f>
        <v>0</v>
      </c>
      <c r="BJ640" s="17" t="s">
        <v>84</v>
      </c>
      <c r="BK640" s="230">
        <f>ROUND(I640*H640,2)</f>
        <v>0</v>
      </c>
      <c r="BL640" s="17" t="s">
        <v>151</v>
      </c>
      <c r="BM640" s="229" t="s">
        <v>886</v>
      </c>
    </row>
    <row r="641" s="2" customFormat="1">
      <c r="A641" s="38"/>
      <c r="B641" s="39"/>
      <c r="C641" s="40"/>
      <c r="D641" s="231" t="s">
        <v>153</v>
      </c>
      <c r="E641" s="40"/>
      <c r="F641" s="232" t="s">
        <v>887</v>
      </c>
      <c r="G641" s="40"/>
      <c r="H641" s="40"/>
      <c r="I641" s="233"/>
      <c r="J641" s="40"/>
      <c r="K641" s="40"/>
      <c r="L641" s="44"/>
      <c r="M641" s="234"/>
      <c r="N641" s="235"/>
      <c r="O641" s="91"/>
      <c r="P641" s="91"/>
      <c r="Q641" s="91"/>
      <c r="R641" s="91"/>
      <c r="S641" s="91"/>
      <c r="T641" s="92"/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  <c r="AE641" s="38"/>
      <c r="AT641" s="17" t="s">
        <v>153</v>
      </c>
      <c r="AU641" s="17" t="s">
        <v>86</v>
      </c>
    </row>
    <row r="642" s="2" customFormat="1" ht="33" customHeight="1">
      <c r="A642" s="38"/>
      <c r="B642" s="39"/>
      <c r="C642" s="218" t="s">
        <v>503</v>
      </c>
      <c r="D642" s="218" t="s">
        <v>146</v>
      </c>
      <c r="E642" s="219" t="s">
        <v>888</v>
      </c>
      <c r="F642" s="220" t="s">
        <v>889</v>
      </c>
      <c r="G642" s="221" t="s">
        <v>196</v>
      </c>
      <c r="H642" s="222">
        <v>23.251999999999999</v>
      </c>
      <c r="I642" s="223"/>
      <c r="J642" s="224">
        <f>ROUND(I642*H642,2)</f>
        <v>0</v>
      </c>
      <c r="K642" s="220" t="s">
        <v>150</v>
      </c>
      <c r="L642" s="44"/>
      <c r="M642" s="225" t="s">
        <v>1</v>
      </c>
      <c r="N642" s="226" t="s">
        <v>41</v>
      </c>
      <c r="O642" s="91"/>
      <c r="P642" s="227">
        <f>O642*H642</f>
        <v>0</v>
      </c>
      <c r="Q642" s="227">
        <v>0</v>
      </c>
      <c r="R642" s="227">
        <f>Q642*H642</f>
        <v>0</v>
      </c>
      <c r="S642" s="227">
        <v>0</v>
      </c>
      <c r="T642" s="228">
        <f>S642*H642</f>
        <v>0</v>
      </c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R642" s="229" t="s">
        <v>151</v>
      </c>
      <c r="AT642" s="229" t="s">
        <v>146</v>
      </c>
      <c r="AU642" s="229" t="s">
        <v>86</v>
      </c>
      <c r="AY642" s="17" t="s">
        <v>144</v>
      </c>
      <c r="BE642" s="230">
        <f>IF(N642="základní",J642,0)</f>
        <v>0</v>
      </c>
      <c r="BF642" s="230">
        <f>IF(N642="snížená",J642,0)</f>
        <v>0</v>
      </c>
      <c r="BG642" s="230">
        <f>IF(N642="zákl. přenesená",J642,0)</f>
        <v>0</v>
      </c>
      <c r="BH642" s="230">
        <f>IF(N642="sníž. přenesená",J642,0)</f>
        <v>0</v>
      </c>
      <c r="BI642" s="230">
        <f>IF(N642="nulová",J642,0)</f>
        <v>0</v>
      </c>
      <c r="BJ642" s="17" t="s">
        <v>84</v>
      </c>
      <c r="BK642" s="230">
        <f>ROUND(I642*H642,2)</f>
        <v>0</v>
      </c>
      <c r="BL642" s="17" t="s">
        <v>151</v>
      </c>
      <c r="BM642" s="229" t="s">
        <v>890</v>
      </c>
    </row>
    <row r="643" s="2" customFormat="1">
      <c r="A643" s="38"/>
      <c r="B643" s="39"/>
      <c r="C643" s="40"/>
      <c r="D643" s="231" t="s">
        <v>153</v>
      </c>
      <c r="E643" s="40"/>
      <c r="F643" s="232" t="s">
        <v>891</v>
      </c>
      <c r="G643" s="40"/>
      <c r="H643" s="40"/>
      <c r="I643" s="233"/>
      <c r="J643" s="40"/>
      <c r="K643" s="40"/>
      <c r="L643" s="44"/>
      <c r="M643" s="234"/>
      <c r="N643" s="235"/>
      <c r="O643" s="91"/>
      <c r="P643" s="91"/>
      <c r="Q643" s="91"/>
      <c r="R643" s="91"/>
      <c r="S643" s="91"/>
      <c r="T643" s="92"/>
      <c r="U643" s="38"/>
      <c r="V643" s="38"/>
      <c r="W643" s="38"/>
      <c r="X643" s="38"/>
      <c r="Y643" s="38"/>
      <c r="Z643" s="38"/>
      <c r="AA643" s="38"/>
      <c r="AB643" s="38"/>
      <c r="AC643" s="38"/>
      <c r="AD643" s="38"/>
      <c r="AE643" s="38"/>
      <c r="AT643" s="17" t="s">
        <v>153</v>
      </c>
      <c r="AU643" s="17" t="s">
        <v>86</v>
      </c>
    </row>
    <row r="644" s="2" customFormat="1" ht="33" customHeight="1">
      <c r="A644" s="38"/>
      <c r="B644" s="39"/>
      <c r="C644" s="218" t="s">
        <v>497</v>
      </c>
      <c r="D644" s="218" t="s">
        <v>146</v>
      </c>
      <c r="E644" s="219" t="s">
        <v>892</v>
      </c>
      <c r="F644" s="220" t="s">
        <v>893</v>
      </c>
      <c r="G644" s="221" t="s">
        <v>196</v>
      </c>
      <c r="H644" s="222">
        <v>14.27</v>
      </c>
      <c r="I644" s="223"/>
      <c r="J644" s="224">
        <f>ROUND(I644*H644,2)</f>
        <v>0</v>
      </c>
      <c r="K644" s="220" t="s">
        <v>150</v>
      </c>
      <c r="L644" s="44"/>
      <c r="M644" s="225" t="s">
        <v>1</v>
      </c>
      <c r="N644" s="226" t="s">
        <v>41</v>
      </c>
      <c r="O644" s="91"/>
      <c r="P644" s="227">
        <f>O644*H644</f>
        <v>0</v>
      </c>
      <c r="Q644" s="227">
        <v>0</v>
      </c>
      <c r="R644" s="227">
        <f>Q644*H644</f>
        <v>0</v>
      </c>
      <c r="S644" s="227">
        <v>0</v>
      </c>
      <c r="T644" s="228">
        <f>S644*H644</f>
        <v>0</v>
      </c>
      <c r="U644" s="38"/>
      <c r="V644" s="38"/>
      <c r="W644" s="38"/>
      <c r="X644" s="38"/>
      <c r="Y644" s="38"/>
      <c r="Z644" s="38"/>
      <c r="AA644" s="38"/>
      <c r="AB644" s="38"/>
      <c r="AC644" s="38"/>
      <c r="AD644" s="38"/>
      <c r="AE644" s="38"/>
      <c r="AR644" s="229" t="s">
        <v>151</v>
      </c>
      <c r="AT644" s="229" t="s">
        <v>146</v>
      </c>
      <c r="AU644" s="229" t="s">
        <v>86</v>
      </c>
      <c r="AY644" s="17" t="s">
        <v>144</v>
      </c>
      <c r="BE644" s="230">
        <f>IF(N644="základní",J644,0)</f>
        <v>0</v>
      </c>
      <c r="BF644" s="230">
        <f>IF(N644="snížená",J644,0)</f>
        <v>0</v>
      </c>
      <c r="BG644" s="230">
        <f>IF(N644="zákl. přenesená",J644,0)</f>
        <v>0</v>
      </c>
      <c r="BH644" s="230">
        <f>IF(N644="sníž. přenesená",J644,0)</f>
        <v>0</v>
      </c>
      <c r="BI644" s="230">
        <f>IF(N644="nulová",J644,0)</f>
        <v>0</v>
      </c>
      <c r="BJ644" s="17" t="s">
        <v>84</v>
      </c>
      <c r="BK644" s="230">
        <f>ROUND(I644*H644,2)</f>
        <v>0</v>
      </c>
      <c r="BL644" s="17" t="s">
        <v>151</v>
      </c>
      <c r="BM644" s="229" t="s">
        <v>894</v>
      </c>
    </row>
    <row r="645" s="2" customFormat="1">
      <c r="A645" s="38"/>
      <c r="B645" s="39"/>
      <c r="C645" s="40"/>
      <c r="D645" s="231" t="s">
        <v>153</v>
      </c>
      <c r="E645" s="40"/>
      <c r="F645" s="232" t="s">
        <v>895</v>
      </c>
      <c r="G645" s="40"/>
      <c r="H645" s="40"/>
      <c r="I645" s="233"/>
      <c r="J645" s="40"/>
      <c r="K645" s="40"/>
      <c r="L645" s="44"/>
      <c r="M645" s="234"/>
      <c r="N645" s="235"/>
      <c r="O645" s="91"/>
      <c r="P645" s="91"/>
      <c r="Q645" s="91"/>
      <c r="R645" s="91"/>
      <c r="S645" s="91"/>
      <c r="T645" s="92"/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  <c r="AE645" s="38"/>
      <c r="AT645" s="17" t="s">
        <v>153</v>
      </c>
      <c r="AU645" s="17" t="s">
        <v>86</v>
      </c>
    </row>
    <row r="646" s="12" customFormat="1" ht="25.92" customHeight="1">
      <c r="A646" s="12"/>
      <c r="B646" s="202"/>
      <c r="C646" s="203"/>
      <c r="D646" s="204" t="s">
        <v>75</v>
      </c>
      <c r="E646" s="205" t="s">
        <v>896</v>
      </c>
      <c r="F646" s="205" t="s">
        <v>897</v>
      </c>
      <c r="G646" s="203"/>
      <c r="H646" s="203"/>
      <c r="I646" s="206"/>
      <c r="J646" s="207">
        <f>BK646</f>
        <v>0</v>
      </c>
      <c r="K646" s="203"/>
      <c r="L646" s="208"/>
      <c r="M646" s="209"/>
      <c r="N646" s="210"/>
      <c r="O646" s="210"/>
      <c r="P646" s="211">
        <f>P647+P674+P709+P832+P875+P989+P997+P1043+P1059+P1151+P1185+P1206+P1233</f>
        <v>0</v>
      </c>
      <c r="Q646" s="210"/>
      <c r="R646" s="211">
        <f>R647+R674+R709+R832+R875+R989+R997+R1043+R1059+R1151+R1185+R1206+R1233</f>
        <v>15.371779439999999</v>
      </c>
      <c r="S646" s="210"/>
      <c r="T646" s="212">
        <f>T647+T674+T709+T832+T875+T989+T997+T1043+T1059+T1151+T1185+T1206+T1233</f>
        <v>16.113405199999999</v>
      </c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R646" s="213" t="s">
        <v>86</v>
      </c>
      <c r="AT646" s="214" t="s">
        <v>75</v>
      </c>
      <c r="AU646" s="214" t="s">
        <v>76</v>
      </c>
      <c r="AY646" s="213" t="s">
        <v>144</v>
      </c>
      <c r="BK646" s="215">
        <f>BK647+BK674+BK709+BK832+BK875+BK989+BK997+BK1043+BK1059+BK1151+BK1185+BK1206+BK1233</f>
        <v>0</v>
      </c>
    </row>
    <row r="647" s="12" customFormat="1" ht="22.8" customHeight="1">
      <c r="A647" s="12"/>
      <c r="B647" s="202"/>
      <c r="C647" s="203"/>
      <c r="D647" s="204" t="s">
        <v>75</v>
      </c>
      <c r="E647" s="216" t="s">
        <v>898</v>
      </c>
      <c r="F647" s="216" t="s">
        <v>899</v>
      </c>
      <c r="G647" s="203"/>
      <c r="H647" s="203"/>
      <c r="I647" s="206"/>
      <c r="J647" s="217">
        <f>BK647</f>
        <v>0</v>
      </c>
      <c r="K647" s="203"/>
      <c r="L647" s="208"/>
      <c r="M647" s="209"/>
      <c r="N647" s="210"/>
      <c r="O647" s="210"/>
      <c r="P647" s="211">
        <f>SUM(P648:P673)</f>
        <v>0</v>
      </c>
      <c r="Q647" s="210"/>
      <c r="R647" s="211">
        <f>SUM(R648:R673)</f>
        <v>0.47987780000000002</v>
      </c>
      <c r="S647" s="210"/>
      <c r="T647" s="212">
        <f>SUM(T648:T673)</f>
        <v>0.22119999999999998</v>
      </c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R647" s="213" t="s">
        <v>86</v>
      </c>
      <c r="AT647" s="214" t="s">
        <v>75</v>
      </c>
      <c r="AU647" s="214" t="s">
        <v>84</v>
      </c>
      <c r="AY647" s="213" t="s">
        <v>144</v>
      </c>
      <c r="BK647" s="215">
        <f>SUM(BK648:BK673)</f>
        <v>0</v>
      </c>
    </row>
    <row r="648" s="2" customFormat="1" ht="24.15" customHeight="1">
      <c r="A648" s="38"/>
      <c r="B648" s="39"/>
      <c r="C648" s="218" t="s">
        <v>900</v>
      </c>
      <c r="D648" s="218" t="s">
        <v>146</v>
      </c>
      <c r="E648" s="219" t="s">
        <v>901</v>
      </c>
      <c r="F648" s="220" t="s">
        <v>902</v>
      </c>
      <c r="G648" s="221" t="s">
        <v>149</v>
      </c>
      <c r="H648" s="222">
        <v>71.269999999999996</v>
      </c>
      <c r="I648" s="223"/>
      <c r="J648" s="224">
        <f>ROUND(I648*H648,2)</f>
        <v>0</v>
      </c>
      <c r="K648" s="220" t="s">
        <v>150</v>
      </c>
      <c r="L648" s="44"/>
      <c r="M648" s="225" t="s">
        <v>1</v>
      </c>
      <c r="N648" s="226" t="s">
        <v>41</v>
      </c>
      <c r="O648" s="91"/>
      <c r="P648" s="227">
        <f>O648*H648</f>
        <v>0</v>
      </c>
      <c r="Q648" s="227">
        <v>0</v>
      </c>
      <c r="R648" s="227">
        <f>Q648*H648</f>
        <v>0</v>
      </c>
      <c r="S648" s="227">
        <v>0</v>
      </c>
      <c r="T648" s="228">
        <f>S648*H648</f>
        <v>0</v>
      </c>
      <c r="U648" s="38"/>
      <c r="V648" s="38"/>
      <c r="W648" s="38"/>
      <c r="X648" s="38"/>
      <c r="Y648" s="38"/>
      <c r="Z648" s="38"/>
      <c r="AA648" s="38"/>
      <c r="AB648" s="38"/>
      <c r="AC648" s="38"/>
      <c r="AD648" s="38"/>
      <c r="AE648" s="38"/>
      <c r="AR648" s="229" t="s">
        <v>262</v>
      </c>
      <c r="AT648" s="229" t="s">
        <v>146</v>
      </c>
      <c r="AU648" s="229" t="s">
        <v>86</v>
      </c>
      <c r="AY648" s="17" t="s">
        <v>144</v>
      </c>
      <c r="BE648" s="230">
        <f>IF(N648="základní",J648,0)</f>
        <v>0</v>
      </c>
      <c r="BF648" s="230">
        <f>IF(N648="snížená",J648,0)</f>
        <v>0</v>
      </c>
      <c r="BG648" s="230">
        <f>IF(N648="zákl. přenesená",J648,0)</f>
        <v>0</v>
      </c>
      <c r="BH648" s="230">
        <f>IF(N648="sníž. přenesená",J648,0)</f>
        <v>0</v>
      </c>
      <c r="BI648" s="230">
        <f>IF(N648="nulová",J648,0)</f>
        <v>0</v>
      </c>
      <c r="BJ648" s="17" t="s">
        <v>84</v>
      </c>
      <c r="BK648" s="230">
        <f>ROUND(I648*H648,2)</f>
        <v>0</v>
      </c>
      <c r="BL648" s="17" t="s">
        <v>262</v>
      </c>
      <c r="BM648" s="229" t="s">
        <v>903</v>
      </c>
    </row>
    <row r="649" s="2" customFormat="1">
      <c r="A649" s="38"/>
      <c r="B649" s="39"/>
      <c r="C649" s="40"/>
      <c r="D649" s="231" t="s">
        <v>153</v>
      </c>
      <c r="E649" s="40"/>
      <c r="F649" s="232" t="s">
        <v>904</v>
      </c>
      <c r="G649" s="40"/>
      <c r="H649" s="40"/>
      <c r="I649" s="233"/>
      <c r="J649" s="40"/>
      <c r="K649" s="40"/>
      <c r="L649" s="44"/>
      <c r="M649" s="234"/>
      <c r="N649" s="235"/>
      <c r="O649" s="91"/>
      <c r="P649" s="91"/>
      <c r="Q649" s="91"/>
      <c r="R649" s="91"/>
      <c r="S649" s="91"/>
      <c r="T649" s="92"/>
      <c r="U649" s="38"/>
      <c r="V649" s="38"/>
      <c r="W649" s="38"/>
      <c r="X649" s="38"/>
      <c r="Y649" s="38"/>
      <c r="Z649" s="38"/>
      <c r="AA649" s="38"/>
      <c r="AB649" s="38"/>
      <c r="AC649" s="38"/>
      <c r="AD649" s="38"/>
      <c r="AE649" s="38"/>
      <c r="AT649" s="17" t="s">
        <v>153</v>
      </c>
      <c r="AU649" s="17" t="s">
        <v>86</v>
      </c>
    </row>
    <row r="650" s="14" customFormat="1">
      <c r="A650" s="14"/>
      <c r="B650" s="247"/>
      <c r="C650" s="248"/>
      <c r="D650" s="238" t="s">
        <v>155</v>
      </c>
      <c r="E650" s="249" t="s">
        <v>1</v>
      </c>
      <c r="F650" s="250" t="s">
        <v>905</v>
      </c>
      <c r="G650" s="248"/>
      <c r="H650" s="251">
        <v>39.170000000000002</v>
      </c>
      <c r="I650" s="252"/>
      <c r="J650" s="248"/>
      <c r="K650" s="248"/>
      <c r="L650" s="253"/>
      <c r="M650" s="254"/>
      <c r="N650" s="255"/>
      <c r="O650" s="255"/>
      <c r="P650" s="255"/>
      <c r="Q650" s="255"/>
      <c r="R650" s="255"/>
      <c r="S650" s="255"/>
      <c r="T650" s="256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7" t="s">
        <v>155</v>
      </c>
      <c r="AU650" s="257" t="s">
        <v>86</v>
      </c>
      <c r="AV650" s="14" t="s">
        <v>86</v>
      </c>
      <c r="AW650" s="14" t="s">
        <v>33</v>
      </c>
      <c r="AX650" s="14" t="s">
        <v>76</v>
      </c>
      <c r="AY650" s="257" t="s">
        <v>144</v>
      </c>
    </row>
    <row r="651" s="14" customFormat="1">
      <c r="A651" s="14"/>
      <c r="B651" s="247"/>
      <c r="C651" s="248"/>
      <c r="D651" s="238" t="s">
        <v>155</v>
      </c>
      <c r="E651" s="249" t="s">
        <v>1</v>
      </c>
      <c r="F651" s="250" t="s">
        <v>906</v>
      </c>
      <c r="G651" s="248"/>
      <c r="H651" s="251">
        <v>13.310000000000001</v>
      </c>
      <c r="I651" s="252"/>
      <c r="J651" s="248"/>
      <c r="K651" s="248"/>
      <c r="L651" s="253"/>
      <c r="M651" s="254"/>
      <c r="N651" s="255"/>
      <c r="O651" s="255"/>
      <c r="P651" s="255"/>
      <c r="Q651" s="255"/>
      <c r="R651" s="255"/>
      <c r="S651" s="255"/>
      <c r="T651" s="256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7" t="s">
        <v>155</v>
      </c>
      <c r="AU651" s="257" t="s">
        <v>86</v>
      </c>
      <c r="AV651" s="14" t="s">
        <v>86</v>
      </c>
      <c r="AW651" s="14" t="s">
        <v>33</v>
      </c>
      <c r="AX651" s="14" t="s">
        <v>76</v>
      </c>
      <c r="AY651" s="257" t="s">
        <v>144</v>
      </c>
    </row>
    <row r="652" s="14" customFormat="1">
      <c r="A652" s="14"/>
      <c r="B652" s="247"/>
      <c r="C652" s="248"/>
      <c r="D652" s="238" t="s">
        <v>155</v>
      </c>
      <c r="E652" s="249" t="s">
        <v>1</v>
      </c>
      <c r="F652" s="250" t="s">
        <v>907</v>
      </c>
      <c r="G652" s="248"/>
      <c r="H652" s="251">
        <v>18.789999999999999</v>
      </c>
      <c r="I652" s="252"/>
      <c r="J652" s="248"/>
      <c r="K652" s="248"/>
      <c r="L652" s="253"/>
      <c r="M652" s="254"/>
      <c r="N652" s="255"/>
      <c r="O652" s="255"/>
      <c r="P652" s="255"/>
      <c r="Q652" s="255"/>
      <c r="R652" s="255"/>
      <c r="S652" s="255"/>
      <c r="T652" s="256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57" t="s">
        <v>155</v>
      </c>
      <c r="AU652" s="257" t="s">
        <v>86</v>
      </c>
      <c r="AV652" s="14" t="s">
        <v>86</v>
      </c>
      <c r="AW652" s="14" t="s">
        <v>33</v>
      </c>
      <c r="AX652" s="14" t="s">
        <v>76</v>
      </c>
      <c r="AY652" s="257" t="s">
        <v>144</v>
      </c>
    </row>
    <row r="653" s="15" customFormat="1">
      <c r="A653" s="15"/>
      <c r="B653" s="258"/>
      <c r="C653" s="259"/>
      <c r="D653" s="238" t="s">
        <v>155</v>
      </c>
      <c r="E653" s="260" t="s">
        <v>1</v>
      </c>
      <c r="F653" s="261" t="s">
        <v>160</v>
      </c>
      <c r="G653" s="259"/>
      <c r="H653" s="262">
        <v>71.27000000000001</v>
      </c>
      <c r="I653" s="263"/>
      <c r="J653" s="259"/>
      <c r="K653" s="259"/>
      <c r="L653" s="264"/>
      <c r="M653" s="265"/>
      <c r="N653" s="266"/>
      <c r="O653" s="266"/>
      <c r="P653" s="266"/>
      <c r="Q653" s="266"/>
      <c r="R653" s="266"/>
      <c r="S653" s="266"/>
      <c r="T653" s="267"/>
      <c r="U653" s="15"/>
      <c r="V653" s="15"/>
      <c r="W653" s="15"/>
      <c r="X653" s="15"/>
      <c r="Y653" s="15"/>
      <c r="Z653" s="15"/>
      <c r="AA653" s="15"/>
      <c r="AB653" s="15"/>
      <c r="AC653" s="15"/>
      <c r="AD653" s="15"/>
      <c r="AE653" s="15"/>
      <c r="AT653" s="268" t="s">
        <v>155</v>
      </c>
      <c r="AU653" s="268" t="s">
        <v>86</v>
      </c>
      <c r="AV653" s="15" t="s">
        <v>151</v>
      </c>
      <c r="AW653" s="15" t="s">
        <v>33</v>
      </c>
      <c r="AX653" s="15" t="s">
        <v>84</v>
      </c>
      <c r="AY653" s="268" t="s">
        <v>144</v>
      </c>
    </row>
    <row r="654" s="2" customFormat="1" ht="16.5" customHeight="1">
      <c r="A654" s="38"/>
      <c r="B654" s="39"/>
      <c r="C654" s="269" t="s">
        <v>908</v>
      </c>
      <c r="D654" s="269" t="s">
        <v>193</v>
      </c>
      <c r="E654" s="270" t="s">
        <v>909</v>
      </c>
      <c r="F654" s="271" t="s">
        <v>910</v>
      </c>
      <c r="G654" s="272" t="s">
        <v>196</v>
      </c>
      <c r="H654" s="273">
        <v>0.028000000000000001</v>
      </c>
      <c r="I654" s="274"/>
      <c r="J654" s="275">
        <f>ROUND(I654*H654,2)</f>
        <v>0</v>
      </c>
      <c r="K654" s="271" t="s">
        <v>150</v>
      </c>
      <c r="L654" s="276"/>
      <c r="M654" s="277" t="s">
        <v>1</v>
      </c>
      <c r="N654" s="278" t="s">
        <v>41</v>
      </c>
      <c r="O654" s="91"/>
      <c r="P654" s="227">
        <f>O654*H654</f>
        <v>0</v>
      </c>
      <c r="Q654" s="227">
        <v>1</v>
      </c>
      <c r="R654" s="227">
        <f>Q654*H654</f>
        <v>0.028000000000000001</v>
      </c>
      <c r="S654" s="227">
        <v>0</v>
      </c>
      <c r="T654" s="228">
        <f>S654*H654</f>
        <v>0</v>
      </c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  <c r="AE654" s="38"/>
      <c r="AR654" s="229" t="s">
        <v>380</v>
      </c>
      <c r="AT654" s="229" t="s">
        <v>193</v>
      </c>
      <c r="AU654" s="229" t="s">
        <v>86</v>
      </c>
      <c r="AY654" s="17" t="s">
        <v>144</v>
      </c>
      <c r="BE654" s="230">
        <f>IF(N654="základní",J654,0)</f>
        <v>0</v>
      </c>
      <c r="BF654" s="230">
        <f>IF(N654="snížená",J654,0)</f>
        <v>0</v>
      </c>
      <c r="BG654" s="230">
        <f>IF(N654="zákl. přenesená",J654,0)</f>
        <v>0</v>
      </c>
      <c r="BH654" s="230">
        <f>IF(N654="sníž. přenesená",J654,0)</f>
        <v>0</v>
      </c>
      <c r="BI654" s="230">
        <f>IF(N654="nulová",J654,0)</f>
        <v>0</v>
      </c>
      <c r="BJ654" s="17" t="s">
        <v>84</v>
      </c>
      <c r="BK654" s="230">
        <f>ROUND(I654*H654,2)</f>
        <v>0</v>
      </c>
      <c r="BL654" s="17" t="s">
        <v>262</v>
      </c>
      <c r="BM654" s="229" t="s">
        <v>911</v>
      </c>
    </row>
    <row r="655" s="14" customFormat="1">
      <c r="A655" s="14"/>
      <c r="B655" s="247"/>
      <c r="C655" s="248"/>
      <c r="D655" s="238" t="s">
        <v>155</v>
      </c>
      <c r="E655" s="248"/>
      <c r="F655" s="250" t="s">
        <v>912</v>
      </c>
      <c r="G655" s="248"/>
      <c r="H655" s="251">
        <v>0.028000000000000001</v>
      </c>
      <c r="I655" s="252"/>
      <c r="J655" s="248"/>
      <c r="K655" s="248"/>
      <c r="L655" s="253"/>
      <c r="M655" s="254"/>
      <c r="N655" s="255"/>
      <c r="O655" s="255"/>
      <c r="P655" s="255"/>
      <c r="Q655" s="255"/>
      <c r="R655" s="255"/>
      <c r="S655" s="255"/>
      <c r="T655" s="256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57" t="s">
        <v>155</v>
      </c>
      <c r="AU655" s="257" t="s">
        <v>86</v>
      </c>
      <c r="AV655" s="14" t="s">
        <v>86</v>
      </c>
      <c r="AW655" s="14" t="s">
        <v>4</v>
      </c>
      <c r="AX655" s="14" t="s">
        <v>84</v>
      </c>
      <c r="AY655" s="257" t="s">
        <v>144</v>
      </c>
    </row>
    <row r="656" s="2" customFormat="1" ht="16.5" customHeight="1">
      <c r="A656" s="38"/>
      <c r="B656" s="39"/>
      <c r="C656" s="218" t="s">
        <v>526</v>
      </c>
      <c r="D656" s="218" t="s">
        <v>146</v>
      </c>
      <c r="E656" s="219" t="s">
        <v>913</v>
      </c>
      <c r="F656" s="220" t="s">
        <v>914</v>
      </c>
      <c r="G656" s="221" t="s">
        <v>149</v>
      </c>
      <c r="H656" s="222">
        <v>55.299999999999997</v>
      </c>
      <c r="I656" s="223"/>
      <c r="J656" s="224">
        <f>ROUND(I656*H656,2)</f>
        <v>0</v>
      </c>
      <c r="K656" s="220" t="s">
        <v>150</v>
      </c>
      <c r="L656" s="44"/>
      <c r="M656" s="225" t="s">
        <v>1</v>
      </c>
      <c r="N656" s="226" t="s">
        <v>41</v>
      </c>
      <c r="O656" s="91"/>
      <c r="P656" s="227">
        <f>O656*H656</f>
        <v>0</v>
      </c>
      <c r="Q656" s="227">
        <v>0</v>
      </c>
      <c r="R656" s="227">
        <f>Q656*H656</f>
        <v>0</v>
      </c>
      <c r="S656" s="227">
        <v>0.0040000000000000001</v>
      </c>
      <c r="T656" s="228">
        <f>S656*H656</f>
        <v>0.22119999999999998</v>
      </c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  <c r="AE656" s="38"/>
      <c r="AR656" s="229" t="s">
        <v>262</v>
      </c>
      <c r="AT656" s="229" t="s">
        <v>146</v>
      </c>
      <c r="AU656" s="229" t="s">
        <v>86</v>
      </c>
      <c r="AY656" s="17" t="s">
        <v>144</v>
      </c>
      <c r="BE656" s="230">
        <f>IF(N656="základní",J656,0)</f>
        <v>0</v>
      </c>
      <c r="BF656" s="230">
        <f>IF(N656="snížená",J656,0)</f>
        <v>0</v>
      </c>
      <c r="BG656" s="230">
        <f>IF(N656="zákl. přenesená",J656,0)</f>
        <v>0</v>
      </c>
      <c r="BH656" s="230">
        <f>IF(N656="sníž. přenesená",J656,0)</f>
        <v>0</v>
      </c>
      <c r="BI656" s="230">
        <f>IF(N656="nulová",J656,0)</f>
        <v>0</v>
      </c>
      <c r="BJ656" s="17" t="s">
        <v>84</v>
      </c>
      <c r="BK656" s="230">
        <f>ROUND(I656*H656,2)</f>
        <v>0</v>
      </c>
      <c r="BL656" s="17" t="s">
        <v>262</v>
      </c>
      <c r="BM656" s="229" t="s">
        <v>915</v>
      </c>
    </row>
    <row r="657" s="2" customFormat="1">
      <c r="A657" s="38"/>
      <c r="B657" s="39"/>
      <c r="C657" s="40"/>
      <c r="D657" s="231" t="s">
        <v>153</v>
      </c>
      <c r="E657" s="40"/>
      <c r="F657" s="232" t="s">
        <v>916</v>
      </c>
      <c r="G657" s="40"/>
      <c r="H657" s="40"/>
      <c r="I657" s="233"/>
      <c r="J657" s="40"/>
      <c r="K657" s="40"/>
      <c r="L657" s="44"/>
      <c r="M657" s="234"/>
      <c r="N657" s="235"/>
      <c r="O657" s="91"/>
      <c r="P657" s="91"/>
      <c r="Q657" s="91"/>
      <c r="R657" s="91"/>
      <c r="S657" s="91"/>
      <c r="T657" s="92"/>
      <c r="U657" s="38"/>
      <c r="V657" s="38"/>
      <c r="W657" s="38"/>
      <c r="X657" s="38"/>
      <c r="Y657" s="38"/>
      <c r="Z657" s="38"/>
      <c r="AA657" s="38"/>
      <c r="AB657" s="38"/>
      <c r="AC657" s="38"/>
      <c r="AD657" s="38"/>
      <c r="AE657" s="38"/>
      <c r="AT657" s="17" t="s">
        <v>153</v>
      </c>
      <c r="AU657" s="17" t="s">
        <v>86</v>
      </c>
    </row>
    <row r="658" s="13" customFormat="1">
      <c r="A658" s="13"/>
      <c r="B658" s="236"/>
      <c r="C658" s="237"/>
      <c r="D658" s="238" t="s">
        <v>155</v>
      </c>
      <c r="E658" s="239" t="s">
        <v>1</v>
      </c>
      <c r="F658" s="240" t="s">
        <v>576</v>
      </c>
      <c r="G658" s="237"/>
      <c r="H658" s="239" t="s">
        <v>1</v>
      </c>
      <c r="I658" s="241"/>
      <c r="J658" s="237"/>
      <c r="K658" s="237"/>
      <c r="L658" s="242"/>
      <c r="M658" s="243"/>
      <c r="N658" s="244"/>
      <c r="O658" s="244"/>
      <c r="P658" s="244"/>
      <c r="Q658" s="244"/>
      <c r="R658" s="244"/>
      <c r="S658" s="244"/>
      <c r="T658" s="245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6" t="s">
        <v>155</v>
      </c>
      <c r="AU658" s="246" t="s">
        <v>86</v>
      </c>
      <c r="AV658" s="13" t="s">
        <v>84</v>
      </c>
      <c r="AW658" s="13" t="s">
        <v>33</v>
      </c>
      <c r="AX658" s="13" t="s">
        <v>76</v>
      </c>
      <c r="AY658" s="246" t="s">
        <v>144</v>
      </c>
    </row>
    <row r="659" s="14" customFormat="1">
      <c r="A659" s="14"/>
      <c r="B659" s="247"/>
      <c r="C659" s="248"/>
      <c r="D659" s="238" t="s">
        <v>155</v>
      </c>
      <c r="E659" s="249" t="s">
        <v>1</v>
      </c>
      <c r="F659" s="250" t="s">
        <v>917</v>
      </c>
      <c r="G659" s="248"/>
      <c r="H659" s="251">
        <v>42.880000000000003</v>
      </c>
      <c r="I659" s="252"/>
      <c r="J659" s="248"/>
      <c r="K659" s="248"/>
      <c r="L659" s="253"/>
      <c r="M659" s="254"/>
      <c r="N659" s="255"/>
      <c r="O659" s="255"/>
      <c r="P659" s="255"/>
      <c r="Q659" s="255"/>
      <c r="R659" s="255"/>
      <c r="S659" s="255"/>
      <c r="T659" s="256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7" t="s">
        <v>155</v>
      </c>
      <c r="AU659" s="257" t="s">
        <v>86</v>
      </c>
      <c r="AV659" s="14" t="s">
        <v>86</v>
      </c>
      <c r="AW659" s="14" t="s">
        <v>33</v>
      </c>
      <c r="AX659" s="14" t="s">
        <v>76</v>
      </c>
      <c r="AY659" s="257" t="s">
        <v>144</v>
      </c>
    </row>
    <row r="660" s="13" customFormat="1">
      <c r="A660" s="13"/>
      <c r="B660" s="236"/>
      <c r="C660" s="237"/>
      <c r="D660" s="238" t="s">
        <v>155</v>
      </c>
      <c r="E660" s="239" t="s">
        <v>1</v>
      </c>
      <c r="F660" s="240" t="s">
        <v>918</v>
      </c>
      <c r="G660" s="237"/>
      <c r="H660" s="239" t="s">
        <v>1</v>
      </c>
      <c r="I660" s="241"/>
      <c r="J660" s="237"/>
      <c r="K660" s="237"/>
      <c r="L660" s="242"/>
      <c r="M660" s="243"/>
      <c r="N660" s="244"/>
      <c r="O660" s="244"/>
      <c r="P660" s="244"/>
      <c r="Q660" s="244"/>
      <c r="R660" s="244"/>
      <c r="S660" s="244"/>
      <c r="T660" s="245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46" t="s">
        <v>155</v>
      </c>
      <c r="AU660" s="246" t="s">
        <v>86</v>
      </c>
      <c r="AV660" s="13" t="s">
        <v>84</v>
      </c>
      <c r="AW660" s="13" t="s">
        <v>33</v>
      </c>
      <c r="AX660" s="13" t="s">
        <v>76</v>
      </c>
      <c r="AY660" s="246" t="s">
        <v>144</v>
      </c>
    </row>
    <row r="661" s="14" customFormat="1">
      <c r="A661" s="14"/>
      <c r="B661" s="247"/>
      <c r="C661" s="248"/>
      <c r="D661" s="238" t="s">
        <v>155</v>
      </c>
      <c r="E661" s="249" t="s">
        <v>1</v>
      </c>
      <c r="F661" s="250" t="s">
        <v>919</v>
      </c>
      <c r="G661" s="248"/>
      <c r="H661" s="251">
        <v>12.42</v>
      </c>
      <c r="I661" s="252"/>
      <c r="J661" s="248"/>
      <c r="K661" s="248"/>
      <c r="L661" s="253"/>
      <c r="M661" s="254"/>
      <c r="N661" s="255"/>
      <c r="O661" s="255"/>
      <c r="P661" s="255"/>
      <c r="Q661" s="255"/>
      <c r="R661" s="255"/>
      <c r="S661" s="255"/>
      <c r="T661" s="256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57" t="s">
        <v>155</v>
      </c>
      <c r="AU661" s="257" t="s">
        <v>86</v>
      </c>
      <c r="AV661" s="14" t="s">
        <v>86</v>
      </c>
      <c r="AW661" s="14" t="s">
        <v>33</v>
      </c>
      <c r="AX661" s="14" t="s">
        <v>76</v>
      </c>
      <c r="AY661" s="257" t="s">
        <v>144</v>
      </c>
    </row>
    <row r="662" s="15" customFormat="1">
      <c r="A662" s="15"/>
      <c r="B662" s="258"/>
      <c r="C662" s="259"/>
      <c r="D662" s="238" t="s">
        <v>155</v>
      </c>
      <c r="E662" s="260" t="s">
        <v>1</v>
      </c>
      <c r="F662" s="261" t="s">
        <v>160</v>
      </c>
      <c r="G662" s="259"/>
      <c r="H662" s="262">
        <v>55.300000000000004</v>
      </c>
      <c r="I662" s="263"/>
      <c r="J662" s="259"/>
      <c r="K662" s="259"/>
      <c r="L662" s="264"/>
      <c r="M662" s="265"/>
      <c r="N662" s="266"/>
      <c r="O662" s="266"/>
      <c r="P662" s="266"/>
      <c r="Q662" s="266"/>
      <c r="R662" s="266"/>
      <c r="S662" s="266"/>
      <c r="T662" s="267"/>
      <c r="U662" s="15"/>
      <c r="V662" s="15"/>
      <c r="W662" s="15"/>
      <c r="X662" s="15"/>
      <c r="Y662" s="15"/>
      <c r="Z662" s="15"/>
      <c r="AA662" s="15"/>
      <c r="AB662" s="15"/>
      <c r="AC662" s="15"/>
      <c r="AD662" s="15"/>
      <c r="AE662" s="15"/>
      <c r="AT662" s="268" t="s">
        <v>155</v>
      </c>
      <c r="AU662" s="268" t="s">
        <v>86</v>
      </c>
      <c r="AV662" s="15" t="s">
        <v>151</v>
      </c>
      <c r="AW662" s="15" t="s">
        <v>33</v>
      </c>
      <c r="AX662" s="15" t="s">
        <v>84</v>
      </c>
      <c r="AY662" s="268" t="s">
        <v>144</v>
      </c>
    </row>
    <row r="663" s="2" customFormat="1" ht="24.15" customHeight="1">
      <c r="A663" s="38"/>
      <c r="B663" s="39"/>
      <c r="C663" s="218" t="s">
        <v>920</v>
      </c>
      <c r="D663" s="218" t="s">
        <v>146</v>
      </c>
      <c r="E663" s="219" t="s">
        <v>921</v>
      </c>
      <c r="F663" s="220" t="s">
        <v>922</v>
      </c>
      <c r="G663" s="221" t="s">
        <v>149</v>
      </c>
      <c r="H663" s="222">
        <v>71.269999999999996</v>
      </c>
      <c r="I663" s="223"/>
      <c r="J663" s="224">
        <f>ROUND(I663*H663,2)</f>
        <v>0</v>
      </c>
      <c r="K663" s="220" t="s">
        <v>150</v>
      </c>
      <c r="L663" s="44"/>
      <c r="M663" s="225" t="s">
        <v>1</v>
      </c>
      <c r="N663" s="226" t="s">
        <v>41</v>
      </c>
      <c r="O663" s="91"/>
      <c r="P663" s="227">
        <f>O663*H663</f>
        <v>0</v>
      </c>
      <c r="Q663" s="227">
        <v>0.00040000000000000002</v>
      </c>
      <c r="R663" s="227">
        <f>Q663*H663</f>
        <v>0.028507999999999999</v>
      </c>
      <c r="S663" s="227">
        <v>0</v>
      </c>
      <c r="T663" s="228">
        <f>S663*H663</f>
        <v>0</v>
      </c>
      <c r="U663" s="38"/>
      <c r="V663" s="38"/>
      <c r="W663" s="38"/>
      <c r="X663" s="38"/>
      <c r="Y663" s="38"/>
      <c r="Z663" s="38"/>
      <c r="AA663" s="38"/>
      <c r="AB663" s="38"/>
      <c r="AC663" s="38"/>
      <c r="AD663" s="38"/>
      <c r="AE663" s="38"/>
      <c r="AR663" s="229" t="s">
        <v>262</v>
      </c>
      <c r="AT663" s="229" t="s">
        <v>146</v>
      </c>
      <c r="AU663" s="229" t="s">
        <v>86</v>
      </c>
      <c r="AY663" s="17" t="s">
        <v>144</v>
      </c>
      <c r="BE663" s="230">
        <f>IF(N663="základní",J663,0)</f>
        <v>0</v>
      </c>
      <c r="BF663" s="230">
        <f>IF(N663="snížená",J663,0)</f>
        <v>0</v>
      </c>
      <c r="BG663" s="230">
        <f>IF(N663="zákl. přenesená",J663,0)</f>
        <v>0</v>
      </c>
      <c r="BH663" s="230">
        <f>IF(N663="sníž. přenesená",J663,0)</f>
        <v>0</v>
      </c>
      <c r="BI663" s="230">
        <f>IF(N663="nulová",J663,0)</f>
        <v>0</v>
      </c>
      <c r="BJ663" s="17" t="s">
        <v>84</v>
      </c>
      <c r="BK663" s="230">
        <f>ROUND(I663*H663,2)</f>
        <v>0</v>
      </c>
      <c r="BL663" s="17" t="s">
        <v>262</v>
      </c>
      <c r="BM663" s="229" t="s">
        <v>923</v>
      </c>
    </row>
    <row r="664" s="2" customFormat="1">
      <c r="A664" s="38"/>
      <c r="B664" s="39"/>
      <c r="C664" s="40"/>
      <c r="D664" s="231" t="s">
        <v>153</v>
      </c>
      <c r="E664" s="40"/>
      <c r="F664" s="232" t="s">
        <v>924</v>
      </c>
      <c r="G664" s="40"/>
      <c r="H664" s="40"/>
      <c r="I664" s="233"/>
      <c r="J664" s="40"/>
      <c r="K664" s="40"/>
      <c r="L664" s="44"/>
      <c r="M664" s="234"/>
      <c r="N664" s="235"/>
      <c r="O664" s="91"/>
      <c r="P664" s="91"/>
      <c r="Q664" s="91"/>
      <c r="R664" s="91"/>
      <c r="S664" s="91"/>
      <c r="T664" s="92"/>
      <c r="U664" s="38"/>
      <c r="V664" s="38"/>
      <c r="W664" s="38"/>
      <c r="X664" s="38"/>
      <c r="Y664" s="38"/>
      <c r="Z664" s="38"/>
      <c r="AA664" s="38"/>
      <c r="AB664" s="38"/>
      <c r="AC664" s="38"/>
      <c r="AD664" s="38"/>
      <c r="AE664" s="38"/>
      <c r="AT664" s="17" t="s">
        <v>153</v>
      </c>
      <c r="AU664" s="17" t="s">
        <v>86</v>
      </c>
    </row>
    <row r="665" s="2" customFormat="1" ht="44.25" customHeight="1">
      <c r="A665" s="38"/>
      <c r="B665" s="39"/>
      <c r="C665" s="269" t="s">
        <v>925</v>
      </c>
      <c r="D665" s="269" t="s">
        <v>193</v>
      </c>
      <c r="E665" s="270" t="s">
        <v>926</v>
      </c>
      <c r="F665" s="271" t="s">
        <v>927</v>
      </c>
      <c r="G665" s="272" t="s">
        <v>149</v>
      </c>
      <c r="H665" s="273">
        <v>83.064999999999998</v>
      </c>
      <c r="I665" s="274"/>
      <c r="J665" s="275">
        <f>ROUND(I665*H665,2)</f>
        <v>0</v>
      </c>
      <c r="K665" s="271" t="s">
        <v>150</v>
      </c>
      <c r="L665" s="276"/>
      <c r="M665" s="277" t="s">
        <v>1</v>
      </c>
      <c r="N665" s="278" t="s">
        <v>41</v>
      </c>
      <c r="O665" s="91"/>
      <c r="P665" s="227">
        <f>O665*H665</f>
        <v>0</v>
      </c>
      <c r="Q665" s="227">
        <v>0.0050000000000000001</v>
      </c>
      <c r="R665" s="227">
        <f>Q665*H665</f>
        <v>0.415325</v>
      </c>
      <c r="S665" s="227">
        <v>0</v>
      </c>
      <c r="T665" s="228">
        <f>S665*H665</f>
        <v>0</v>
      </c>
      <c r="U665" s="38"/>
      <c r="V665" s="38"/>
      <c r="W665" s="38"/>
      <c r="X665" s="38"/>
      <c r="Y665" s="38"/>
      <c r="Z665" s="38"/>
      <c r="AA665" s="38"/>
      <c r="AB665" s="38"/>
      <c r="AC665" s="38"/>
      <c r="AD665" s="38"/>
      <c r="AE665" s="38"/>
      <c r="AR665" s="229" t="s">
        <v>380</v>
      </c>
      <c r="AT665" s="229" t="s">
        <v>193</v>
      </c>
      <c r="AU665" s="229" t="s">
        <v>86</v>
      </c>
      <c r="AY665" s="17" t="s">
        <v>144</v>
      </c>
      <c r="BE665" s="230">
        <f>IF(N665="základní",J665,0)</f>
        <v>0</v>
      </c>
      <c r="BF665" s="230">
        <f>IF(N665="snížená",J665,0)</f>
        <v>0</v>
      </c>
      <c r="BG665" s="230">
        <f>IF(N665="zákl. přenesená",J665,0)</f>
        <v>0</v>
      </c>
      <c r="BH665" s="230">
        <f>IF(N665="sníž. přenesená",J665,0)</f>
        <v>0</v>
      </c>
      <c r="BI665" s="230">
        <f>IF(N665="nulová",J665,0)</f>
        <v>0</v>
      </c>
      <c r="BJ665" s="17" t="s">
        <v>84</v>
      </c>
      <c r="BK665" s="230">
        <f>ROUND(I665*H665,2)</f>
        <v>0</v>
      </c>
      <c r="BL665" s="17" t="s">
        <v>262</v>
      </c>
      <c r="BM665" s="229" t="s">
        <v>928</v>
      </c>
    </row>
    <row r="666" s="14" customFormat="1">
      <c r="A666" s="14"/>
      <c r="B666" s="247"/>
      <c r="C666" s="248"/>
      <c r="D666" s="238" t="s">
        <v>155</v>
      </c>
      <c r="E666" s="248"/>
      <c r="F666" s="250" t="s">
        <v>929</v>
      </c>
      <c r="G666" s="248"/>
      <c r="H666" s="251">
        <v>83.064999999999998</v>
      </c>
      <c r="I666" s="252"/>
      <c r="J666" s="248"/>
      <c r="K666" s="248"/>
      <c r="L666" s="253"/>
      <c r="M666" s="254"/>
      <c r="N666" s="255"/>
      <c r="O666" s="255"/>
      <c r="P666" s="255"/>
      <c r="Q666" s="255"/>
      <c r="R666" s="255"/>
      <c r="S666" s="255"/>
      <c r="T666" s="256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57" t="s">
        <v>155</v>
      </c>
      <c r="AU666" s="257" t="s">
        <v>86</v>
      </c>
      <c r="AV666" s="14" t="s">
        <v>86</v>
      </c>
      <c r="AW666" s="14" t="s">
        <v>4</v>
      </c>
      <c r="AX666" s="14" t="s">
        <v>84</v>
      </c>
      <c r="AY666" s="257" t="s">
        <v>144</v>
      </c>
    </row>
    <row r="667" s="2" customFormat="1" ht="24.15" customHeight="1">
      <c r="A667" s="38"/>
      <c r="B667" s="39"/>
      <c r="C667" s="218" t="s">
        <v>930</v>
      </c>
      <c r="D667" s="218" t="s">
        <v>146</v>
      </c>
      <c r="E667" s="219" t="s">
        <v>931</v>
      </c>
      <c r="F667" s="220" t="s">
        <v>932</v>
      </c>
      <c r="G667" s="221" t="s">
        <v>149</v>
      </c>
      <c r="H667" s="222">
        <v>19.800000000000001</v>
      </c>
      <c r="I667" s="223"/>
      <c r="J667" s="224">
        <f>ROUND(I667*H667,2)</f>
        <v>0</v>
      </c>
      <c r="K667" s="220" t="s">
        <v>150</v>
      </c>
      <c r="L667" s="44"/>
      <c r="M667" s="225" t="s">
        <v>1</v>
      </c>
      <c r="N667" s="226" t="s">
        <v>41</v>
      </c>
      <c r="O667" s="91"/>
      <c r="P667" s="227">
        <f>O667*H667</f>
        <v>0</v>
      </c>
      <c r="Q667" s="227">
        <v>4.0000000000000003E-05</v>
      </c>
      <c r="R667" s="227">
        <f>Q667*H667</f>
        <v>0.00079200000000000006</v>
      </c>
      <c r="S667" s="227">
        <v>0</v>
      </c>
      <c r="T667" s="228">
        <f>S667*H667</f>
        <v>0</v>
      </c>
      <c r="U667" s="38"/>
      <c r="V667" s="38"/>
      <c r="W667" s="38"/>
      <c r="X667" s="38"/>
      <c r="Y667" s="38"/>
      <c r="Z667" s="38"/>
      <c r="AA667" s="38"/>
      <c r="AB667" s="38"/>
      <c r="AC667" s="38"/>
      <c r="AD667" s="38"/>
      <c r="AE667" s="38"/>
      <c r="AR667" s="229" t="s">
        <v>262</v>
      </c>
      <c r="AT667" s="229" t="s">
        <v>146</v>
      </c>
      <c r="AU667" s="229" t="s">
        <v>86</v>
      </c>
      <c r="AY667" s="17" t="s">
        <v>144</v>
      </c>
      <c r="BE667" s="230">
        <f>IF(N667="základní",J667,0)</f>
        <v>0</v>
      </c>
      <c r="BF667" s="230">
        <f>IF(N667="snížená",J667,0)</f>
        <v>0</v>
      </c>
      <c r="BG667" s="230">
        <f>IF(N667="zákl. přenesená",J667,0)</f>
        <v>0</v>
      </c>
      <c r="BH667" s="230">
        <f>IF(N667="sníž. přenesená",J667,0)</f>
        <v>0</v>
      </c>
      <c r="BI667" s="230">
        <f>IF(N667="nulová",J667,0)</f>
        <v>0</v>
      </c>
      <c r="BJ667" s="17" t="s">
        <v>84</v>
      </c>
      <c r="BK667" s="230">
        <f>ROUND(I667*H667,2)</f>
        <v>0</v>
      </c>
      <c r="BL667" s="17" t="s">
        <v>262</v>
      </c>
      <c r="BM667" s="229" t="s">
        <v>933</v>
      </c>
    </row>
    <row r="668" s="2" customFormat="1">
      <c r="A668" s="38"/>
      <c r="B668" s="39"/>
      <c r="C668" s="40"/>
      <c r="D668" s="231" t="s">
        <v>153</v>
      </c>
      <c r="E668" s="40"/>
      <c r="F668" s="232" t="s">
        <v>934</v>
      </c>
      <c r="G668" s="40"/>
      <c r="H668" s="40"/>
      <c r="I668" s="233"/>
      <c r="J668" s="40"/>
      <c r="K668" s="40"/>
      <c r="L668" s="44"/>
      <c r="M668" s="234"/>
      <c r="N668" s="235"/>
      <c r="O668" s="91"/>
      <c r="P668" s="91"/>
      <c r="Q668" s="91"/>
      <c r="R668" s="91"/>
      <c r="S668" s="91"/>
      <c r="T668" s="92"/>
      <c r="U668" s="38"/>
      <c r="V668" s="38"/>
      <c r="W668" s="38"/>
      <c r="X668" s="38"/>
      <c r="Y668" s="38"/>
      <c r="Z668" s="38"/>
      <c r="AA668" s="38"/>
      <c r="AB668" s="38"/>
      <c r="AC668" s="38"/>
      <c r="AD668" s="38"/>
      <c r="AE668" s="38"/>
      <c r="AT668" s="17" t="s">
        <v>153</v>
      </c>
      <c r="AU668" s="17" t="s">
        <v>86</v>
      </c>
    </row>
    <row r="669" s="14" customFormat="1">
      <c r="A669" s="14"/>
      <c r="B669" s="247"/>
      <c r="C669" s="248"/>
      <c r="D669" s="238" t="s">
        <v>155</v>
      </c>
      <c r="E669" s="249" t="s">
        <v>1</v>
      </c>
      <c r="F669" s="250" t="s">
        <v>935</v>
      </c>
      <c r="G669" s="248"/>
      <c r="H669" s="251">
        <v>19.800000000000001</v>
      </c>
      <c r="I669" s="252"/>
      <c r="J669" s="248"/>
      <c r="K669" s="248"/>
      <c r="L669" s="253"/>
      <c r="M669" s="254"/>
      <c r="N669" s="255"/>
      <c r="O669" s="255"/>
      <c r="P669" s="255"/>
      <c r="Q669" s="255"/>
      <c r="R669" s="255"/>
      <c r="S669" s="255"/>
      <c r="T669" s="256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57" t="s">
        <v>155</v>
      </c>
      <c r="AU669" s="257" t="s">
        <v>86</v>
      </c>
      <c r="AV669" s="14" t="s">
        <v>86</v>
      </c>
      <c r="AW669" s="14" t="s">
        <v>33</v>
      </c>
      <c r="AX669" s="14" t="s">
        <v>84</v>
      </c>
      <c r="AY669" s="257" t="s">
        <v>144</v>
      </c>
    </row>
    <row r="670" s="2" customFormat="1" ht="24.15" customHeight="1">
      <c r="A670" s="38"/>
      <c r="B670" s="39"/>
      <c r="C670" s="269" t="s">
        <v>936</v>
      </c>
      <c r="D670" s="269" t="s">
        <v>193</v>
      </c>
      <c r="E670" s="270" t="s">
        <v>937</v>
      </c>
      <c r="F670" s="271" t="s">
        <v>938</v>
      </c>
      <c r="G670" s="272" t="s">
        <v>149</v>
      </c>
      <c r="H670" s="273">
        <v>24.175999999999998</v>
      </c>
      <c r="I670" s="274"/>
      <c r="J670" s="275">
        <f>ROUND(I670*H670,2)</f>
        <v>0</v>
      </c>
      <c r="K670" s="271" t="s">
        <v>150</v>
      </c>
      <c r="L670" s="276"/>
      <c r="M670" s="277" t="s">
        <v>1</v>
      </c>
      <c r="N670" s="278" t="s">
        <v>41</v>
      </c>
      <c r="O670" s="91"/>
      <c r="P670" s="227">
        <f>O670*H670</f>
        <v>0</v>
      </c>
      <c r="Q670" s="227">
        <v>0.00029999999999999997</v>
      </c>
      <c r="R670" s="227">
        <f>Q670*H670</f>
        <v>0.0072527999999999985</v>
      </c>
      <c r="S670" s="227">
        <v>0</v>
      </c>
      <c r="T670" s="228">
        <f>S670*H670</f>
        <v>0</v>
      </c>
      <c r="U670" s="38"/>
      <c r="V670" s="38"/>
      <c r="W670" s="38"/>
      <c r="X670" s="38"/>
      <c r="Y670" s="38"/>
      <c r="Z670" s="38"/>
      <c r="AA670" s="38"/>
      <c r="AB670" s="38"/>
      <c r="AC670" s="38"/>
      <c r="AD670" s="38"/>
      <c r="AE670" s="38"/>
      <c r="AR670" s="229" t="s">
        <v>380</v>
      </c>
      <c r="AT670" s="229" t="s">
        <v>193</v>
      </c>
      <c r="AU670" s="229" t="s">
        <v>86</v>
      </c>
      <c r="AY670" s="17" t="s">
        <v>144</v>
      </c>
      <c r="BE670" s="230">
        <f>IF(N670="základní",J670,0)</f>
        <v>0</v>
      </c>
      <c r="BF670" s="230">
        <f>IF(N670="snížená",J670,0)</f>
        <v>0</v>
      </c>
      <c r="BG670" s="230">
        <f>IF(N670="zákl. přenesená",J670,0)</f>
        <v>0</v>
      </c>
      <c r="BH670" s="230">
        <f>IF(N670="sníž. přenesená",J670,0)</f>
        <v>0</v>
      </c>
      <c r="BI670" s="230">
        <f>IF(N670="nulová",J670,0)</f>
        <v>0</v>
      </c>
      <c r="BJ670" s="17" t="s">
        <v>84</v>
      </c>
      <c r="BK670" s="230">
        <f>ROUND(I670*H670,2)</f>
        <v>0</v>
      </c>
      <c r="BL670" s="17" t="s">
        <v>262</v>
      </c>
      <c r="BM670" s="229" t="s">
        <v>939</v>
      </c>
    </row>
    <row r="671" s="14" customFormat="1">
      <c r="A671" s="14"/>
      <c r="B671" s="247"/>
      <c r="C671" s="248"/>
      <c r="D671" s="238" t="s">
        <v>155</v>
      </c>
      <c r="E671" s="248"/>
      <c r="F671" s="250" t="s">
        <v>940</v>
      </c>
      <c r="G671" s="248"/>
      <c r="H671" s="251">
        <v>24.175999999999998</v>
      </c>
      <c r="I671" s="252"/>
      <c r="J671" s="248"/>
      <c r="K671" s="248"/>
      <c r="L671" s="253"/>
      <c r="M671" s="254"/>
      <c r="N671" s="255"/>
      <c r="O671" s="255"/>
      <c r="P671" s="255"/>
      <c r="Q671" s="255"/>
      <c r="R671" s="255"/>
      <c r="S671" s="255"/>
      <c r="T671" s="256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57" t="s">
        <v>155</v>
      </c>
      <c r="AU671" s="257" t="s">
        <v>86</v>
      </c>
      <c r="AV671" s="14" t="s">
        <v>86</v>
      </c>
      <c r="AW671" s="14" t="s">
        <v>4</v>
      </c>
      <c r="AX671" s="14" t="s">
        <v>84</v>
      </c>
      <c r="AY671" s="257" t="s">
        <v>144</v>
      </c>
    </row>
    <row r="672" s="2" customFormat="1" ht="33" customHeight="1">
      <c r="A672" s="38"/>
      <c r="B672" s="39"/>
      <c r="C672" s="218" t="s">
        <v>941</v>
      </c>
      <c r="D672" s="218" t="s">
        <v>146</v>
      </c>
      <c r="E672" s="219" t="s">
        <v>942</v>
      </c>
      <c r="F672" s="220" t="s">
        <v>943</v>
      </c>
      <c r="G672" s="221" t="s">
        <v>196</v>
      </c>
      <c r="H672" s="222">
        <v>0.47999999999999998</v>
      </c>
      <c r="I672" s="223"/>
      <c r="J672" s="224">
        <f>ROUND(I672*H672,2)</f>
        <v>0</v>
      </c>
      <c r="K672" s="220" t="s">
        <v>150</v>
      </c>
      <c r="L672" s="44"/>
      <c r="M672" s="225" t="s">
        <v>1</v>
      </c>
      <c r="N672" s="226" t="s">
        <v>41</v>
      </c>
      <c r="O672" s="91"/>
      <c r="P672" s="227">
        <f>O672*H672</f>
        <v>0</v>
      </c>
      <c r="Q672" s="227">
        <v>0</v>
      </c>
      <c r="R672" s="227">
        <f>Q672*H672</f>
        <v>0</v>
      </c>
      <c r="S672" s="227">
        <v>0</v>
      </c>
      <c r="T672" s="228">
        <f>S672*H672</f>
        <v>0</v>
      </c>
      <c r="U672" s="38"/>
      <c r="V672" s="38"/>
      <c r="W672" s="38"/>
      <c r="X672" s="38"/>
      <c r="Y672" s="38"/>
      <c r="Z672" s="38"/>
      <c r="AA672" s="38"/>
      <c r="AB672" s="38"/>
      <c r="AC672" s="38"/>
      <c r="AD672" s="38"/>
      <c r="AE672" s="38"/>
      <c r="AR672" s="229" t="s">
        <v>151</v>
      </c>
      <c r="AT672" s="229" t="s">
        <v>146</v>
      </c>
      <c r="AU672" s="229" t="s">
        <v>86</v>
      </c>
      <c r="AY672" s="17" t="s">
        <v>144</v>
      </c>
      <c r="BE672" s="230">
        <f>IF(N672="základní",J672,0)</f>
        <v>0</v>
      </c>
      <c r="BF672" s="230">
        <f>IF(N672="snížená",J672,0)</f>
        <v>0</v>
      </c>
      <c r="BG672" s="230">
        <f>IF(N672="zákl. přenesená",J672,0)</f>
        <v>0</v>
      </c>
      <c r="BH672" s="230">
        <f>IF(N672="sníž. přenesená",J672,0)</f>
        <v>0</v>
      </c>
      <c r="BI672" s="230">
        <f>IF(N672="nulová",J672,0)</f>
        <v>0</v>
      </c>
      <c r="BJ672" s="17" t="s">
        <v>84</v>
      </c>
      <c r="BK672" s="230">
        <f>ROUND(I672*H672,2)</f>
        <v>0</v>
      </c>
      <c r="BL672" s="17" t="s">
        <v>151</v>
      </c>
      <c r="BM672" s="229" t="s">
        <v>944</v>
      </c>
    </row>
    <row r="673" s="2" customFormat="1">
      <c r="A673" s="38"/>
      <c r="B673" s="39"/>
      <c r="C673" s="40"/>
      <c r="D673" s="231" t="s">
        <v>153</v>
      </c>
      <c r="E673" s="40"/>
      <c r="F673" s="232" t="s">
        <v>945</v>
      </c>
      <c r="G673" s="40"/>
      <c r="H673" s="40"/>
      <c r="I673" s="233"/>
      <c r="J673" s="40"/>
      <c r="K673" s="40"/>
      <c r="L673" s="44"/>
      <c r="M673" s="234"/>
      <c r="N673" s="235"/>
      <c r="O673" s="91"/>
      <c r="P673" s="91"/>
      <c r="Q673" s="91"/>
      <c r="R673" s="91"/>
      <c r="S673" s="91"/>
      <c r="T673" s="92"/>
      <c r="U673" s="38"/>
      <c r="V673" s="38"/>
      <c r="W673" s="38"/>
      <c r="X673" s="38"/>
      <c r="Y673" s="38"/>
      <c r="Z673" s="38"/>
      <c r="AA673" s="38"/>
      <c r="AB673" s="38"/>
      <c r="AC673" s="38"/>
      <c r="AD673" s="38"/>
      <c r="AE673" s="38"/>
      <c r="AT673" s="17" t="s">
        <v>153</v>
      </c>
      <c r="AU673" s="17" t="s">
        <v>86</v>
      </c>
    </row>
    <row r="674" s="12" customFormat="1" ht="22.8" customHeight="1">
      <c r="A674" s="12"/>
      <c r="B674" s="202"/>
      <c r="C674" s="203"/>
      <c r="D674" s="204" t="s">
        <v>75</v>
      </c>
      <c r="E674" s="216" t="s">
        <v>946</v>
      </c>
      <c r="F674" s="216" t="s">
        <v>947</v>
      </c>
      <c r="G674" s="203"/>
      <c r="H674" s="203"/>
      <c r="I674" s="206"/>
      <c r="J674" s="217">
        <f>BK674</f>
        <v>0</v>
      </c>
      <c r="K674" s="203"/>
      <c r="L674" s="208"/>
      <c r="M674" s="209"/>
      <c r="N674" s="210"/>
      <c r="O674" s="210"/>
      <c r="P674" s="211">
        <f>SUM(P675:P708)</f>
        <v>0</v>
      </c>
      <c r="Q674" s="210"/>
      <c r="R674" s="211">
        <f>SUM(R675:R708)</f>
        <v>1.2635858000000002</v>
      </c>
      <c r="S674" s="210"/>
      <c r="T674" s="212">
        <f>SUM(T675:T708)</f>
        <v>0</v>
      </c>
      <c r="U674" s="12"/>
      <c r="V674" s="12"/>
      <c r="W674" s="12"/>
      <c r="X674" s="12"/>
      <c r="Y674" s="12"/>
      <c r="Z674" s="12"/>
      <c r="AA674" s="12"/>
      <c r="AB674" s="12"/>
      <c r="AC674" s="12"/>
      <c r="AD674" s="12"/>
      <c r="AE674" s="12"/>
      <c r="AR674" s="213" t="s">
        <v>86</v>
      </c>
      <c r="AT674" s="214" t="s">
        <v>75</v>
      </c>
      <c r="AU674" s="214" t="s">
        <v>84</v>
      </c>
      <c r="AY674" s="213" t="s">
        <v>144</v>
      </c>
      <c r="BK674" s="215">
        <f>SUM(BK675:BK708)</f>
        <v>0</v>
      </c>
    </row>
    <row r="675" s="2" customFormat="1" ht="24.15" customHeight="1">
      <c r="A675" s="38"/>
      <c r="B675" s="39"/>
      <c r="C675" s="218" t="s">
        <v>948</v>
      </c>
      <c r="D675" s="218" t="s">
        <v>146</v>
      </c>
      <c r="E675" s="219" t="s">
        <v>949</v>
      </c>
      <c r="F675" s="220" t="s">
        <v>950</v>
      </c>
      <c r="G675" s="221" t="s">
        <v>149</v>
      </c>
      <c r="H675" s="222">
        <v>5.25</v>
      </c>
      <c r="I675" s="223"/>
      <c r="J675" s="224">
        <f>ROUND(I675*H675,2)</f>
        <v>0</v>
      </c>
      <c r="K675" s="220" t="s">
        <v>150</v>
      </c>
      <c r="L675" s="44"/>
      <c r="M675" s="225" t="s">
        <v>1</v>
      </c>
      <c r="N675" s="226" t="s">
        <v>41</v>
      </c>
      <c r="O675" s="91"/>
      <c r="P675" s="227">
        <f>O675*H675</f>
        <v>0</v>
      </c>
      <c r="Q675" s="227">
        <v>0.00029999999999999997</v>
      </c>
      <c r="R675" s="227">
        <f>Q675*H675</f>
        <v>0.0015749999999999998</v>
      </c>
      <c r="S675" s="227">
        <v>0</v>
      </c>
      <c r="T675" s="228">
        <f>S675*H675</f>
        <v>0</v>
      </c>
      <c r="U675" s="38"/>
      <c r="V675" s="38"/>
      <c r="W675" s="38"/>
      <c r="X675" s="38"/>
      <c r="Y675" s="38"/>
      <c r="Z675" s="38"/>
      <c r="AA675" s="38"/>
      <c r="AB675" s="38"/>
      <c r="AC675" s="38"/>
      <c r="AD675" s="38"/>
      <c r="AE675" s="38"/>
      <c r="AR675" s="229" t="s">
        <v>262</v>
      </c>
      <c r="AT675" s="229" t="s">
        <v>146</v>
      </c>
      <c r="AU675" s="229" t="s">
        <v>86</v>
      </c>
      <c r="AY675" s="17" t="s">
        <v>144</v>
      </c>
      <c r="BE675" s="230">
        <f>IF(N675="základní",J675,0)</f>
        <v>0</v>
      </c>
      <c r="BF675" s="230">
        <f>IF(N675="snížená",J675,0)</f>
        <v>0</v>
      </c>
      <c r="BG675" s="230">
        <f>IF(N675="zákl. přenesená",J675,0)</f>
        <v>0</v>
      </c>
      <c r="BH675" s="230">
        <f>IF(N675="sníž. přenesená",J675,0)</f>
        <v>0</v>
      </c>
      <c r="BI675" s="230">
        <f>IF(N675="nulová",J675,0)</f>
        <v>0</v>
      </c>
      <c r="BJ675" s="17" t="s">
        <v>84</v>
      </c>
      <c r="BK675" s="230">
        <f>ROUND(I675*H675,2)</f>
        <v>0</v>
      </c>
      <c r="BL675" s="17" t="s">
        <v>262</v>
      </c>
      <c r="BM675" s="229" t="s">
        <v>951</v>
      </c>
    </row>
    <row r="676" s="2" customFormat="1">
      <c r="A676" s="38"/>
      <c r="B676" s="39"/>
      <c r="C676" s="40"/>
      <c r="D676" s="231" t="s">
        <v>153</v>
      </c>
      <c r="E676" s="40"/>
      <c r="F676" s="232" t="s">
        <v>952</v>
      </c>
      <c r="G676" s="40"/>
      <c r="H676" s="40"/>
      <c r="I676" s="233"/>
      <c r="J676" s="40"/>
      <c r="K676" s="40"/>
      <c r="L676" s="44"/>
      <c r="M676" s="234"/>
      <c r="N676" s="235"/>
      <c r="O676" s="91"/>
      <c r="P676" s="91"/>
      <c r="Q676" s="91"/>
      <c r="R676" s="91"/>
      <c r="S676" s="91"/>
      <c r="T676" s="92"/>
      <c r="U676" s="38"/>
      <c r="V676" s="38"/>
      <c r="W676" s="38"/>
      <c r="X676" s="38"/>
      <c r="Y676" s="38"/>
      <c r="Z676" s="38"/>
      <c r="AA676" s="38"/>
      <c r="AB676" s="38"/>
      <c r="AC676" s="38"/>
      <c r="AD676" s="38"/>
      <c r="AE676" s="38"/>
      <c r="AT676" s="17" t="s">
        <v>153</v>
      </c>
      <c r="AU676" s="17" t="s">
        <v>86</v>
      </c>
    </row>
    <row r="677" s="13" customFormat="1">
      <c r="A677" s="13"/>
      <c r="B677" s="236"/>
      <c r="C677" s="237"/>
      <c r="D677" s="238" t="s">
        <v>155</v>
      </c>
      <c r="E677" s="239" t="s">
        <v>1</v>
      </c>
      <c r="F677" s="240" t="s">
        <v>953</v>
      </c>
      <c r="G677" s="237"/>
      <c r="H677" s="239" t="s">
        <v>1</v>
      </c>
      <c r="I677" s="241"/>
      <c r="J677" s="237"/>
      <c r="K677" s="237"/>
      <c r="L677" s="242"/>
      <c r="M677" s="243"/>
      <c r="N677" s="244"/>
      <c r="O677" s="244"/>
      <c r="P677" s="244"/>
      <c r="Q677" s="244"/>
      <c r="R677" s="244"/>
      <c r="S677" s="244"/>
      <c r="T677" s="245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46" t="s">
        <v>155</v>
      </c>
      <c r="AU677" s="246" t="s">
        <v>86</v>
      </c>
      <c r="AV677" s="13" t="s">
        <v>84</v>
      </c>
      <c r="AW677" s="13" t="s">
        <v>33</v>
      </c>
      <c r="AX677" s="13" t="s">
        <v>76</v>
      </c>
      <c r="AY677" s="246" t="s">
        <v>144</v>
      </c>
    </row>
    <row r="678" s="14" customFormat="1">
      <c r="A678" s="14"/>
      <c r="B678" s="247"/>
      <c r="C678" s="248"/>
      <c r="D678" s="238" t="s">
        <v>155</v>
      </c>
      <c r="E678" s="249" t="s">
        <v>1</v>
      </c>
      <c r="F678" s="250" t="s">
        <v>954</v>
      </c>
      <c r="G678" s="248"/>
      <c r="H678" s="251">
        <v>5.25</v>
      </c>
      <c r="I678" s="252"/>
      <c r="J678" s="248"/>
      <c r="K678" s="248"/>
      <c r="L678" s="253"/>
      <c r="M678" s="254"/>
      <c r="N678" s="255"/>
      <c r="O678" s="255"/>
      <c r="P678" s="255"/>
      <c r="Q678" s="255"/>
      <c r="R678" s="255"/>
      <c r="S678" s="255"/>
      <c r="T678" s="256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57" t="s">
        <v>155</v>
      </c>
      <c r="AU678" s="257" t="s">
        <v>86</v>
      </c>
      <c r="AV678" s="14" t="s">
        <v>86</v>
      </c>
      <c r="AW678" s="14" t="s">
        <v>33</v>
      </c>
      <c r="AX678" s="14" t="s">
        <v>84</v>
      </c>
      <c r="AY678" s="257" t="s">
        <v>144</v>
      </c>
    </row>
    <row r="679" s="2" customFormat="1" ht="24.15" customHeight="1">
      <c r="A679" s="38"/>
      <c r="B679" s="39"/>
      <c r="C679" s="269" t="s">
        <v>955</v>
      </c>
      <c r="D679" s="269" t="s">
        <v>193</v>
      </c>
      <c r="E679" s="270" t="s">
        <v>956</v>
      </c>
      <c r="F679" s="271" t="s">
        <v>957</v>
      </c>
      <c r="G679" s="272" t="s">
        <v>149</v>
      </c>
      <c r="H679" s="273">
        <v>5.5129999999999999</v>
      </c>
      <c r="I679" s="274"/>
      <c r="J679" s="275">
        <f>ROUND(I679*H679,2)</f>
        <v>0</v>
      </c>
      <c r="K679" s="271" t="s">
        <v>150</v>
      </c>
      <c r="L679" s="276"/>
      <c r="M679" s="277" t="s">
        <v>1</v>
      </c>
      <c r="N679" s="278" t="s">
        <v>41</v>
      </c>
      <c r="O679" s="91"/>
      <c r="P679" s="227">
        <f>O679*H679</f>
        <v>0</v>
      </c>
      <c r="Q679" s="227">
        <v>0.0041999999999999997</v>
      </c>
      <c r="R679" s="227">
        <f>Q679*H679</f>
        <v>0.023154599999999997</v>
      </c>
      <c r="S679" s="227">
        <v>0</v>
      </c>
      <c r="T679" s="228">
        <f>S679*H679</f>
        <v>0</v>
      </c>
      <c r="U679" s="38"/>
      <c r="V679" s="38"/>
      <c r="W679" s="38"/>
      <c r="X679" s="38"/>
      <c r="Y679" s="38"/>
      <c r="Z679" s="38"/>
      <c r="AA679" s="38"/>
      <c r="AB679" s="38"/>
      <c r="AC679" s="38"/>
      <c r="AD679" s="38"/>
      <c r="AE679" s="38"/>
      <c r="AR679" s="229" t="s">
        <v>380</v>
      </c>
      <c r="AT679" s="229" t="s">
        <v>193</v>
      </c>
      <c r="AU679" s="229" t="s">
        <v>86</v>
      </c>
      <c r="AY679" s="17" t="s">
        <v>144</v>
      </c>
      <c r="BE679" s="230">
        <f>IF(N679="základní",J679,0)</f>
        <v>0</v>
      </c>
      <c r="BF679" s="230">
        <f>IF(N679="snížená",J679,0)</f>
        <v>0</v>
      </c>
      <c r="BG679" s="230">
        <f>IF(N679="zákl. přenesená",J679,0)</f>
        <v>0</v>
      </c>
      <c r="BH679" s="230">
        <f>IF(N679="sníž. přenesená",J679,0)</f>
        <v>0</v>
      </c>
      <c r="BI679" s="230">
        <f>IF(N679="nulová",J679,0)</f>
        <v>0</v>
      </c>
      <c r="BJ679" s="17" t="s">
        <v>84</v>
      </c>
      <c r="BK679" s="230">
        <f>ROUND(I679*H679,2)</f>
        <v>0</v>
      </c>
      <c r="BL679" s="17" t="s">
        <v>262</v>
      </c>
      <c r="BM679" s="229" t="s">
        <v>958</v>
      </c>
    </row>
    <row r="680" s="14" customFormat="1">
      <c r="A680" s="14"/>
      <c r="B680" s="247"/>
      <c r="C680" s="248"/>
      <c r="D680" s="238" t="s">
        <v>155</v>
      </c>
      <c r="E680" s="248"/>
      <c r="F680" s="250" t="s">
        <v>959</v>
      </c>
      <c r="G680" s="248"/>
      <c r="H680" s="251">
        <v>5.5129999999999999</v>
      </c>
      <c r="I680" s="252"/>
      <c r="J680" s="248"/>
      <c r="K680" s="248"/>
      <c r="L680" s="253"/>
      <c r="M680" s="254"/>
      <c r="N680" s="255"/>
      <c r="O680" s="255"/>
      <c r="P680" s="255"/>
      <c r="Q680" s="255"/>
      <c r="R680" s="255"/>
      <c r="S680" s="255"/>
      <c r="T680" s="256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57" t="s">
        <v>155</v>
      </c>
      <c r="AU680" s="257" t="s">
        <v>86</v>
      </c>
      <c r="AV680" s="14" t="s">
        <v>86</v>
      </c>
      <c r="AW680" s="14" t="s">
        <v>4</v>
      </c>
      <c r="AX680" s="14" t="s">
        <v>84</v>
      </c>
      <c r="AY680" s="257" t="s">
        <v>144</v>
      </c>
    </row>
    <row r="681" s="2" customFormat="1" ht="24.15" customHeight="1">
      <c r="A681" s="38"/>
      <c r="B681" s="39"/>
      <c r="C681" s="218" t="s">
        <v>960</v>
      </c>
      <c r="D681" s="218" t="s">
        <v>146</v>
      </c>
      <c r="E681" s="219" t="s">
        <v>961</v>
      </c>
      <c r="F681" s="220" t="s">
        <v>962</v>
      </c>
      <c r="G681" s="221" t="s">
        <v>149</v>
      </c>
      <c r="H681" s="222">
        <v>13.23</v>
      </c>
      <c r="I681" s="223"/>
      <c r="J681" s="224">
        <f>ROUND(I681*H681,2)</f>
        <v>0</v>
      </c>
      <c r="K681" s="220" t="s">
        <v>150</v>
      </c>
      <c r="L681" s="44"/>
      <c r="M681" s="225" t="s">
        <v>1</v>
      </c>
      <c r="N681" s="226" t="s">
        <v>41</v>
      </c>
      <c r="O681" s="91"/>
      <c r="P681" s="227">
        <f>O681*H681</f>
        <v>0</v>
      </c>
      <c r="Q681" s="227">
        <v>0</v>
      </c>
      <c r="R681" s="227">
        <f>Q681*H681</f>
        <v>0</v>
      </c>
      <c r="S681" s="227">
        <v>0</v>
      </c>
      <c r="T681" s="228">
        <f>S681*H681</f>
        <v>0</v>
      </c>
      <c r="U681" s="38"/>
      <c r="V681" s="38"/>
      <c r="W681" s="38"/>
      <c r="X681" s="38"/>
      <c r="Y681" s="38"/>
      <c r="Z681" s="38"/>
      <c r="AA681" s="38"/>
      <c r="AB681" s="38"/>
      <c r="AC681" s="38"/>
      <c r="AD681" s="38"/>
      <c r="AE681" s="38"/>
      <c r="AR681" s="229" t="s">
        <v>262</v>
      </c>
      <c r="AT681" s="229" t="s">
        <v>146</v>
      </c>
      <c r="AU681" s="229" t="s">
        <v>86</v>
      </c>
      <c r="AY681" s="17" t="s">
        <v>144</v>
      </c>
      <c r="BE681" s="230">
        <f>IF(N681="základní",J681,0)</f>
        <v>0</v>
      </c>
      <c r="BF681" s="230">
        <f>IF(N681="snížená",J681,0)</f>
        <v>0</v>
      </c>
      <c r="BG681" s="230">
        <f>IF(N681="zákl. přenesená",J681,0)</f>
        <v>0</v>
      </c>
      <c r="BH681" s="230">
        <f>IF(N681="sníž. přenesená",J681,0)</f>
        <v>0</v>
      </c>
      <c r="BI681" s="230">
        <f>IF(N681="nulová",J681,0)</f>
        <v>0</v>
      </c>
      <c r="BJ681" s="17" t="s">
        <v>84</v>
      </c>
      <c r="BK681" s="230">
        <f>ROUND(I681*H681,2)</f>
        <v>0</v>
      </c>
      <c r="BL681" s="17" t="s">
        <v>262</v>
      </c>
      <c r="BM681" s="229" t="s">
        <v>963</v>
      </c>
    </row>
    <row r="682" s="2" customFormat="1">
      <c r="A682" s="38"/>
      <c r="B682" s="39"/>
      <c r="C682" s="40"/>
      <c r="D682" s="231" t="s">
        <v>153</v>
      </c>
      <c r="E682" s="40"/>
      <c r="F682" s="232" t="s">
        <v>964</v>
      </c>
      <c r="G682" s="40"/>
      <c r="H682" s="40"/>
      <c r="I682" s="233"/>
      <c r="J682" s="40"/>
      <c r="K682" s="40"/>
      <c r="L682" s="44"/>
      <c r="M682" s="234"/>
      <c r="N682" s="235"/>
      <c r="O682" s="91"/>
      <c r="P682" s="91"/>
      <c r="Q682" s="91"/>
      <c r="R682" s="91"/>
      <c r="S682" s="91"/>
      <c r="T682" s="92"/>
      <c r="U682" s="38"/>
      <c r="V682" s="38"/>
      <c r="W682" s="38"/>
      <c r="X682" s="38"/>
      <c r="Y682" s="38"/>
      <c r="Z682" s="38"/>
      <c r="AA682" s="38"/>
      <c r="AB682" s="38"/>
      <c r="AC682" s="38"/>
      <c r="AD682" s="38"/>
      <c r="AE682" s="38"/>
      <c r="AT682" s="17" t="s">
        <v>153</v>
      </c>
      <c r="AU682" s="17" t="s">
        <v>86</v>
      </c>
    </row>
    <row r="683" s="14" customFormat="1">
      <c r="A683" s="14"/>
      <c r="B683" s="247"/>
      <c r="C683" s="248"/>
      <c r="D683" s="238" t="s">
        <v>155</v>
      </c>
      <c r="E683" s="249" t="s">
        <v>1</v>
      </c>
      <c r="F683" s="250" t="s">
        <v>965</v>
      </c>
      <c r="G683" s="248"/>
      <c r="H683" s="251">
        <v>13.23</v>
      </c>
      <c r="I683" s="252"/>
      <c r="J683" s="248"/>
      <c r="K683" s="248"/>
      <c r="L683" s="253"/>
      <c r="M683" s="254"/>
      <c r="N683" s="255"/>
      <c r="O683" s="255"/>
      <c r="P683" s="255"/>
      <c r="Q683" s="255"/>
      <c r="R683" s="255"/>
      <c r="S683" s="255"/>
      <c r="T683" s="256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57" t="s">
        <v>155</v>
      </c>
      <c r="AU683" s="257" t="s">
        <v>86</v>
      </c>
      <c r="AV683" s="14" t="s">
        <v>86</v>
      </c>
      <c r="AW683" s="14" t="s">
        <v>33</v>
      </c>
      <c r="AX683" s="14" t="s">
        <v>84</v>
      </c>
      <c r="AY683" s="257" t="s">
        <v>144</v>
      </c>
    </row>
    <row r="684" s="2" customFormat="1" ht="24.15" customHeight="1">
      <c r="A684" s="38"/>
      <c r="B684" s="39"/>
      <c r="C684" s="269" t="s">
        <v>966</v>
      </c>
      <c r="D684" s="269" t="s">
        <v>193</v>
      </c>
      <c r="E684" s="270" t="s">
        <v>967</v>
      </c>
      <c r="F684" s="271" t="s">
        <v>968</v>
      </c>
      <c r="G684" s="272" t="s">
        <v>149</v>
      </c>
      <c r="H684" s="273">
        <v>13.892</v>
      </c>
      <c r="I684" s="274"/>
      <c r="J684" s="275">
        <f>ROUND(I684*H684,2)</f>
        <v>0</v>
      </c>
      <c r="K684" s="271" t="s">
        <v>150</v>
      </c>
      <c r="L684" s="276"/>
      <c r="M684" s="277" t="s">
        <v>1</v>
      </c>
      <c r="N684" s="278" t="s">
        <v>41</v>
      </c>
      <c r="O684" s="91"/>
      <c r="P684" s="227">
        <f>O684*H684</f>
        <v>0</v>
      </c>
      <c r="Q684" s="227">
        <v>0.0015</v>
      </c>
      <c r="R684" s="227">
        <f>Q684*H684</f>
        <v>0.020837999999999999</v>
      </c>
      <c r="S684" s="227">
        <v>0</v>
      </c>
      <c r="T684" s="228">
        <f>S684*H684</f>
        <v>0</v>
      </c>
      <c r="U684" s="38"/>
      <c r="V684" s="38"/>
      <c r="W684" s="38"/>
      <c r="X684" s="38"/>
      <c r="Y684" s="38"/>
      <c r="Z684" s="38"/>
      <c r="AA684" s="38"/>
      <c r="AB684" s="38"/>
      <c r="AC684" s="38"/>
      <c r="AD684" s="38"/>
      <c r="AE684" s="38"/>
      <c r="AR684" s="229" t="s">
        <v>380</v>
      </c>
      <c r="AT684" s="229" t="s">
        <v>193</v>
      </c>
      <c r="AU684" s="229" t="s">
        <v>86</v>
      </c>
      <c r="AY684" s="17" t="s">
        <v>144</v>
      </c>
      <c r="BE684" s="230">
        <f>IF(N684="základní",J684,0)</f>
        <v>0</v>
      </c>
      <c r="BF684" s="230">
        <f>IF(N684="snížená",J684,0)</f>
        <v>0</v>
      </c>
      <c r="BG684" s="230">
        <f>IF(N684="zákl. přenesená",J684,0)</f>
        <v>0</v>
      </c>
      <c r="BH684" s="230">
        <f>IF(N684="sníž. přenesená",J684,0)</f>
        <v>0</v>
      </c>
      <c r="BI684" s="230">
        <f>IF(N684="nulová",J684,0)</f>
        <v>0</v>
      </c>
      <c r="BJ684" s="17" t="s">
        <v>84</v>
      </c>
      <c r="BK684" s="230">
        <f>ROUND(I684*H684,2)</f>
        <v>0</v>
      </c>
      <c r="BL684" s="17" t="s">
        <v>262</v>
      </c>
      <c r="BM684" s="229" t="s">
        <v>969</v>
      </c>
    </row>
    <row r="685" s="14" customFormat="1">
      <c r="A685" s="14"/>
      <c r="B685" s="247"/>
      <c r="C685" s="248"/>
      <c r="D685" s="238" t="s">
        <v>155</v>
      </c>
      <c r="E685" s="248"/>
      <c r="F685" s="250" t="s">
        <v>970</v>
      </c>
      <c r="G685" s="248"/>
      <c r="H685" s="251">
        <v>13.892</v>
      </c>
      <c r="I685" s="252"/>
      <c r="J685" s="248"/>
      <c r="K685" s="248"/>
      <c r="L685" s="253"/>
      <c r="M685" s="254"/>
      <c r="N685" s="255"/>
      <c r="O685" s="255"/>
      <c r="P685" s="255"/>
      <c r="Q685" s="255"/>
      <c r="R685" s="255"/>
      <c r="S685" s="255"/>
      <c r="T685" s="256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57" t="s">
        <v>155</v>
      </c>
      <c r="AU685" s="257" t="s">
        <v>86</v>
      </c>
      <c r="AV685" s="14" t="s">
        <v>86</v>
      </c>
      <c r="AW685" s="14" t="s">
        <v>4</v>
      </c>
      <c r="AX685" s="14" t="s">
        <v>84</v>
      </c>
      <c r="AY685" s="257" t="s">
        <v>144</v>
      </c>
    </row>
    <row r="686" s="2" customFormat="1" ht="24.15" customHeight="1">
      <c r="A686" s="38"/>
      <c r="B686" s="39"/>
      <c r="C686" s="218" t="s">
        <v>971</v>
      </c>
      <c r="D686" s="218" t="s">
        <v>146</v>
      </c>
      <c r="E686" s="219" t="s">
        <v>972</v>
      </c>
      <c r="F686" s="220" t="s">
        <v>973</v>
      </c>
      <c r="G686" s="221" t="s">
        <v>149</v>
      </c>
      <c r="H686" s="222">
        <v>16.800000000000001</v>
      </c>
      <c r="I686" s="223"/>
      <c r="J686" s="224">
        <f>ROUND(I686*H686,2)</f>
        <v>0</v>
      </c>
      <c r="K686" s="220" t="s">
        <v>150</v>
      </c>
      <c r="L686" s="44"/>
      <c r="M686" s="225" t="s">
        <v>1</v>
      </c>
      <c r="N686" s="226" t="s">
        <v>41</v>
      </c>
      <c r="O686" s="91"/>
      <c r="P686" s="227">
        <f>O686*H686</f>
        <v>0</v>
      </c>
      <c r="Q686" s="227">
        <v>0</v>
      </c>
      <c r="R686" s="227">
        <f>Q686*H686</f>
        <v>0</v>
      </c>
      <c r="S686" s="227">
        <v>0</v>
      </c>
      <c r="T686" s="228">
        <f>S686*H686</f>
        <v>0</v>
      </c>
      <c r="U686" s="38"/>
      <c r="V686" s="38"/>
      <c r="W686" s="38"/>
      <c r="X686" s="38"/>
      <c r="Y686" s="38"/>
      <c r="Z686" s="38"/>
      <c r="AA686" s="38"/>
      <c r="AB686" s="38"/>
      <c r="AC686" s="38"/>
      <c r="AD686" s="38"/>
      <c r="AE686" s="38"/>
      <c r="AR686" s="229" t="s">
        <v>262</v>
      </c>
      <c r="AT686" s="229" t="s">
        <v>146</v>
      </c>
      <c r="AU686" s="229" t="s">
        <v>86</v>
      </c>
      <c r="AY686" s="17" t="s">
        <v>144</v>
      </c>
      <c r="BE686" s="230">
        <f>IF(N686="základní",J686,0)</f>
        <v>0</v>
      </c>
      <c r="BF686" s="230">
        <f>IF(N686="snížená",J686,0)</f>
        <v>0</v>
      </c>
      <c r="BG686" s="230">
        <f>IF(N686="zákl. přenesená",J686,0)</f>
        <v>0</v>
      </c>
      <c r="BH686" s="230">
        <f>IF(N686="sníž. přenesená",J686,0)</f>
        <v>0</v>
      </c>
      <c r="BI686" s="230">
        <f>IF(N686="nulová",J686,0)</f>
        <v>0</v>
      </c>
      <c r="BJ686" s="17" t="s">
        <v>84</v>
      </c>
      <c r="BK686" s="230">
        <f>ROUND(I686*H686,2)</f>
        <v>0</v>
      </c>
      <c r="BL686" s="17" t="s">
        <v>262</v>
      </c>
      <c r="BM686" s="229" t="s">
        <v>974</v>
      </c>
    </row>
    <row r="687" s="2" customFormat="1">
      <c r="A687" s="38"/>
      <c r="B687" s="39"/>
      <c r="C687" s="40"/>
      <c r="D687" s="231" t="s">
        <v>153</v>
      </c>
      <c r="E687" s="40"/>
      <c r="F687" s="232" t="s">
        <v>975</v>
      </c>
      <c r="G687" s="40"/>
      <c r="H687" s="40"/>
      <c r="I687" s="233"/>
      <c r="J687" s="40"/>
      <c r="K687" s="40"/>
      <c r="L687" s="44"/>
      <c r="M687" s="234"/>
      <c r="N687" s="235"/>
      <c r="O687" s="91"/>
      <c r="P687" s="91"/>
      <c r="Q687" s="91"/>
      <c r="R687" s="91"/>
      <c r="S687" s="91"/>
      <c r="T687" s="92"/>
      <c r="U687" s="38"/>
      <c r="V687" s="38"/>
      <c r="W687" s="38"/>
      <c r="X687" s="38"/>
      <c r="Y687" s="38"/>
      <c r="Z687" s="38"/>
      <c r="AA687" s="38"/>
      <c r="AB687" s="38"/>
      <c r="AC687" s="38"/>
      <c r="AD687" s="38"/>
      <c r="AE687" s="38"/>
      <c r="AT687" s="17" t="s">
        <v>153</v>
      </c>
      <c r="AU687" s="17" t="s">
        <v>86</v>
      </c>
    </row>
    <row r="688" s="13" customFormat="1">
      <c r="A688" s="13"/>
      <c r="B688" s="236"/>
      <c r="C688" s="237"/>
      <c r="D688" s="238" t="s">
        <v>155</v>
      </c>
      <c r="E688" s="239" t="s">
        <v>1</v>
      </c>
      <c r="F688" s="240" t="s">
        <v>179</v>
      </c>
      <c r="G688" s="237"/>
      <c r="H688" s="239" t="s">
        <v>1</v>
      </c>
      <c r="I688" s="241"/>
      <c r="J688" s="237"/>
      <c r="K688" s="237"/>
      <c r="L688" s="242"/>
      <c r="M688" s="243"/>
      <c r="N688" s="244"/>
      <c r="O688" s="244"/>
      <c r="P688" s="244"/>
      <c r="Q688" s="244"/>
      <c r="R688" s="244"/>
      <c r="S688" s="244"/>
      <c r="T688" s="245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46" t="s">
        <v>155</v>
      </c>
      <c r="AU688" s="246" t="s">
        <v>86</v>
      </c>
      <c r="AV688" s="13" t="s">
        <v>84</v>
      </c>
      <c r="AW688" s="13" t="s">
        <v>33</v>
      </c>
      <c r="AX688" s="13" t="s">
        <v>76</v>
      </c>
      <c r="AY688" s="246" t="s">
        <v>144</v>
      </c>
    </row>
    <row r="689" s="14" customFormat="1">
      <c r="A689" s="14"/>
      <c r="B689" s="247"/>
      <c r="C689" s="248"/>
      <c r="D689" s="238" t="s">
        <v>155</v>
      </c>
      <c r="E689" s="249" t="s">
        <v>1</v>
      </c>
      <c r="F689" s="250" t="s">
        <v>976</v>
      </c>
      <c r="G689" s="248"/>
      <c r="H689" s="251">
        <v>16.800000000000001</v>
      </c>
      <c r="I689" s="252"/>
      <c r="J689" s="248"/>
      <c r="K689" s="248"/>
      <c r="L689" s="253"/>
      <c r="M689" s="254"/>
      <c r="N689" s="255"/>
      <c r="O689" s="255"/>
      <c r="P689" s="255"/>
      <c r="Q689" s="255"/>
      <c r="R689" s="255"/>
      <c r="S689" s="255"/>
      <c r="T689" s="256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57" t="s">
        <v>155</v>
      </c>
      <c r="AU689" s="257" t="s">
        <v>86</v>
      </c>
      <c r="AV689" s="14" t="s">
        <v>86</v>
      </c>
      <c r="AW689" s="14" t="s">
        <v>33</v>
      </c>
      <c r="AX689" s="14" t="s">
        <v>84</v>
      </c>
      <c r="AY689" s="257" t="s">
        <v>144</v>
      </c>
    </row>
    <row r="690" s="2" customFormat="1" ht="24.15" customHeight="1">
      <c r="A690" s="38"/>
      <c r="B690" s="39"/>
      <c r="C690" s="269" t="s">
        <v>977</v>
      </c>
      <c r="D690" s="269" t="s">
        <v>193</v>
      </c>
      <c r="E690" s="270" t="s">
        <v>967</v>
      </c>
      <c r="F690" s="271" t="s">
        <v>968</v>
      </c>
      <c r="G690" s="272" t="s">
        <v>149</v>
      </c>
      <c r="H690" s="273">
        <v>70.560000000000002</v>
      </c>
      <c r="I690" s="274"/>
      <c r="J690" s="275">
        <f>ROUND(I690*H690,2)</f>
        <v>0</v>
      </c>
      <c r="K690" s="271" t="s">
        <v>150</v>
      </c>
      <c r="L690" s="276"/>
      <c r="M690" s="277" t="s">
        <v>1</v>
      </c>
      <c r="N690" s="278" t="s">
        <v>41</v>
      </c>
      <c r="O690" s="91"/>
      <c r="P690" s="227">
        <f>O690*H690</f>
        <v>0</v>
      </c>
      <c r="Q690" s="227">
        <v>0.0015</v>
      </c>
      <c r="R690" s="227">
        <f>Q690*H690</f>
        <v>0.10584</v>
      </c>
      <c r="S690" s="227">
        <v>0</v>
      </c>
      <c r="T690" s="228">
        <f>S690*H690</f>
        <v>0</v>
      </c>
      <c r="U690" s="38"/>
      <c r="V690" s="38"/>
      <c r="W690" s="38"/>
      <c r="X690" s="38"/>
      <c r="Y690" s="38"/>
      <c r="Z690" s="38"/>
      <c r="AA690" s="38"/>
      <c r="AB690" s="38"/>
      <c r="AC690" s="38"/>
      <c r="AD690" s="38"/>
      <c r="AE690" s="38"/>
      <c r="AR690" s="229" t="s">
        <v>380</v>
      </c>
      <c r="AT690" s="229" t="s">
        <v>193</v>
      </c>
      <c r="AU690" s="229" t="s">
        <v>86</v>
      </c>
      <c r="AY690" s="17" t="s">
        <v>144</v>
      </c>
      <c r="BE690" s="230">
        <f>IF(N690="základní",J690,0)</f>
        <v>0</v>
      </c>
      <c r="BF690" s="230">
        <f>IF(N690="snížená",J690,0)</f>
        <v>0</v>
      </c>
      <c r="BG690" s="230">
        <f>IF(N690="zákl. přenesená",J690,0)</f>
        <v>0</v>
      </c>
      <c r="BH690" s="230">
        <f>IF(N690="sníž. přenesená",J690,0)</f>
        <v>0</v>
      </c>
      <c r="BI690" s="230">
        <f>IF(N690="nulová",J690,0)</f>
        <v>0</v>
      </c>
      <c r="BJ690" s="17" t="s">
        <v>84</v>
      </c>
      <c r="BK690" s="230">
        <f>ROUND(I690*H690,2)</f>
        <v>0</v>
      </c>
      <c r="BL690" s="17" t="s">
        <v>262</v>
      </c>
      <c r="BM690" s="229" t="s">
        <v>978</v>
      </c>
    </row>
    <row r="691" s="14" customFormat="1">
      <c r="A691" s="14"/>
      <c r="B691" s="247"/>
      <c r="C691" s="248"/>
      <c r="D691" s="238" t="s">
        <v>155</v>
      </c>
      <c r="E691" s="248"/>
      <c r="F691" s="250" t="s">
        <v>979</v>
      </c>
      <c r="G691" s="248"/>
      <c r="H691" s="251">
        <v>70.560000000000002</v>
      </c>
      <c r="I691" s="252"/>
      <c r="J691" s="248"/>
      <c r="K691" s="248"/>
      <c r="L691" s="253"/>
      <c r="M691" s="254"/>
      <c r="N691" s="255"/>
      <c r="O691" s="255"/>
      <c r="P691" s="255"/>
      <c r="Q691" s="255"/>
      <c r="R691" s="255"/>
      <c r="S691" s="255"/>
      <c r="T691" s="256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57" t="s">
        <v>155</v>
      </c>
      <c r="AU691" s="257" t="s">
        <v>86</v>
      </c>
      <c r="AV691" s="14" t="s">
        <v>86</v>
      </c>
      <c r="AW691" s="14" t="s">
        <v>4</v>
      </c>
      <c r="AX691" s="14" t="s">
        <v>84</v>
      </c>
      <c r="AY691" s="257" t="s">
        <v>144</v>
      </c>
    </row>
    <row r="692" s="2" customFormat="1" ht="24.15" customHeight="1">
      <c r="A692" s="38"/>
      <c r="B692" s="39"/>
      <c r="C692" s="218" t="s">
        <v>980</v>
      </c>
      <c r="D692" s="218" t="s">
        <v>146</v>
      </c>
      <c r="E692" s="219" t="s">
        <v>981</v>
      </c>
      <c r="F692" s="220" t="s">
        <v>982</v>
      </c>
      <c r="G692" s="221" t="s">
        <v>149</v>
      </c>
      <c r="H692" s="222">
        <v>7.992</v>
      </c>
      <c r="I692" s="223"/>
      <c r="J692" s="224">
        <f>ROUND(I692*H692,2)</f>
        <v>0</v>
      </c>
      <c r="K692" s="220" t="s">
        <v>150</v>
      </c>
      <c r="L692" s="44"/>
      <c r="M692" s="225" t="s">
        <v>1</v>
      </c>
      <c r="N692" s="226" t="s">
        <v>41</v>
      </c>
      <c r="O692" s="91"/>
      <c r="P692" s="227">
        <f>O692*H692</f>
        <v>0</v>
      </c>
      <c r="Q692" s="227">
        <v>0.00024000000000000001</v>
      </c>
      <c r="R692" s="227">
        <f>Q692*H692</f>
        <v>0.00191808</v>
      </c>
      <c r="S692" s="227">
        <v>0</v>
      </c>
      <c r="T692" s="228">
        <f>S692*H692</f>
        <v>0</v>
      </c>
      <c r="U692" s="38"/>
      <c r="V692" s="38"/>
      <c r="W692" s="38"/>
      <c r="X692" s="38"/>
      <c r="Y692" s="38"/>
      <c r="Z692" s="38"/>
      <c r="AA692" s="38"/>
      <c r="AB692" s="38"/>
      <c r="AC692" s="38"/>
      <c r="AD692" s="38"/>
      <c r="AE692" s="38"/>
      <c r="AR692" s="229" t="s">
        <v>262</v>
      </c>
      <c r="AT692" s="229" t="s">
        <v>146</v>
      </c>
      <c r="AU692" s="229" t="s">
        <v>86</v>
      </c>
      <c r="AY692" s="17" t="s">
        <v>144</v>
      </c>
      <c r="BE692" s="230">
        <f>IF(N692="základní",J692,0)</f>
        <v>0</v>
      </c>
      <c r="BF692" s="230">
        <f>IF(N692="snížená",J692,0)</f>
        <v>0</v>
      </c>
      <c r="BG692" s="230">
        <f>IF(N692="zákl. přenesená",J692,0)</f>
        <v>0</v>
      </c>
      <c r="BH692" s="230">
        <f>IF(N692="sníž. přenesená",J692,0)</f>
        <v>0</v>
      </c>
      <c r="BI692" s="230">
        <f>IF(N692="nulová",J692,0)</f>
        <v>0</v>
      </c>
      <c r="BJ692" s="17" t="s">
        <v>84</v>
      </c>
      <c r="BK692" s="230">
        <f>ROUND(I692*H692,2)</f>
        <v>0</v>
      </c>
      <c r="BL692" s="17" t="s">
        <v>262</v>
      </c>
      <c r="BM692" s="229" t="s">
        <v>983</v>
      </c>
    </row>
    <row r="693" s="2" customFormat="1">
      <c r="A693" s="38"/>
      <c r="B693" s="39"/>
      <c r="C693" s="40"/>
      <c r="D693" s="231" t="s">
        <v>153</v>
      </c>
      <c r="E693" s="40"/>
      <c r="F693" s="232" t="s">
        <v>984</v>
      </c>
      <c r="G693" s="40"/>
      <c r="H693" s="40"/>
      <c r="I693" s="233"/>
      <c r="J693" s="40"/>
      <c r="K693" s="40"/>
      <c r="L693" s="44"/>
      <c r="M693" s="234"/>
      <c r="N693" s="235"/>
      <c r="O693" s="91"/>
      <c r="P693" s="91"/>
      <c r="Q693" s="91"/>
      <c r="R693" s="91"/>
      <c r="S693" s="91"/>
      <c r="T693" s="92"/>
      <c r="U693" s="38"/>
      <c r="V693" s="38"/>
      <c r="W693" s="38"/>
      <c r="X693" s="38"/>
      <c r="Y693" s="38"/>
      <c r="Z693" s="38"/>
      <c r="AA693" s="38"/>
      <c r="AB693" s="38"/>
      <c r="AC693" s="38"/>
      <c r="AD693" s="38"/>
      <c r="AE693" s="38"/>
      <c r="AT693" s="17" t="s">
        <v>153</v>
      </c>
      <c r="AU693" s="17" t="s">
        <v>86</v>
      </c>
    </row>
    <row r="694" s="14" customFormat="1">
      <c r="A694" s="14"/>
      <c r="B694" s="247"/>
      <c r="C694" s="248"/>
      <c r="D694" s="238" t="s">
        <v>155</v>
      </c>
      <c r="E694" s="249" t="s">
        <v>1</v>
      </c>
      <c r="F694" s="250" t="s">
        <v>985</v>
      </c>
      <c r="G694" s="248"/>
      <c r="H694" s="251">
        <v>11.33</v>
      </c>
      <c r="I694" s="252"/>
      <c r="J694" s="248"/>
      <c r="K694" s="248"/>
      <c r="L694" s="253"/>
      <c r="M694" s="254"/>
      <c r="N694" s="255"/>
      <c r="O694" s="255"/>
      <c r="P694" s="255"/>
      <c r="Q694" s="255"/>
      <c r="R694" s="255"/>
      <c r="S694" s="255"/>
      <c r="T694" s="256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57" t="s">
        <v>155</v>
      </c>
      <c r="AU694" s="257" t="s">
        <v>86</v>
      </c>
      <c r="AV694" s="14" t="s">
        <v>86</v>
      </c>
      <c r="AW694" s="14" t="s">
        <v>33</v>
      </c>
      <c r="AX694" s="14" t="s">
        <v>76</v>
      </c>
      <c r="AY694" s="257" t="s">
        <v>144</v>
      </c>
    </row>
    <row r="695" s="14" customFormat="1">
      <c r="A695" s="14"/>
      <c r="B695" s="247"/>
      <c r="C695" s="248"/>
      <c r="D695" s="238" t="s">
        <v>155</v>
      </c>
      <c r="E695" s="249" t="s">
        <v>1</v>
      </c>
      <c r="F695" s="250" t="s">
        <v>986</v>
      </c>
      <c r="G695" s="248"/>
      <c r="H695" s="251">
        <v>-1.6499999999999999</v>
      </c>
      <c r="I695" s="252"/>
      <c r="J695" s="248"/>
      <c r="K695" s="248"/>
      <c r="L695" s="253"/>
      <c r="M695" s="254"/>
      <c r="N695" s="255"/>
      <c r="O695" s="255"/>
      <c r="P695" s="255"/>
      <c r="Q695" s="255"/>
      <c r="R695" s="255"/>
      <c r="S695" s="255"/>
      <c r="T695" s="256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57" t="s">
        <v>155</v>
      </c>
      <c r="AU695" s="257" t="s">
        <v>86</v>
      </c>
      <c r="AV695" s="14" t="s">
        <v>86</v>
      </c>
      <c r="AW695" s="14" t="s">
        <v>33</v>
      </c>
      <c r="AX695" s="14" t="s">
        <v>76</v>
      </c>
      <c r="AY695" s="257" t="s">
        <v>144</v>
      </c>
    </row>
    <row r="696" s="14" customFormat="1">
      <c r="A696" s="14"/>
      <c r="B696" s="247"/>
      <c r="C696" s="248"/>
      <c r="D696" s="238" t="s">
        <v>155</v>
      </c>
      <c r="E696" s="249" t="s">
        <v>1</v>
      </c>
      <c r="F696" s="250" t="s">
        <v>987</v>
      </c>
      <c r="G696" s="248"/>
      <c r="H696" s="251">
        <v>-1.125</v>
      </c>
      <c r="I696" s="252"/>
      <c r="J696" s="248"/>
      <c r="K696" s="248"/>
      <c r="L696" s="253"/>
      <c r="M696" s="254"/>
      <c r="N696" s="255"/>
      <c r="O696" s="255"/>
      <c r="P696" s="255"/>
      <c r="Q696" s="255"/>
      <c r="R696" s="255"/>
      <c r="S696" s="255"/>
      <c r="T696" s="256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57" t="s">
        <v>155</v>
      </c>
      <c r="AU696" s="257" t="s">
        <v>86</v>
      </c>
      <c r="AV696" s="14" t="s">
        <v>86</v>
      </c>
      <c r="AW696" s="14" t="s">
        <v>33</v>
      </c>
      <c r="AX696" s="14" t="s">
        <v>76</v>
      </c>
      <c r="AY696" s="257" t="s">
        <v>144</v>
      </c>
    </row>
    <row r="697" s="14" customFormat="1">
      <c r="A697" s="14"/>
      <c r="B697" s="247"/>
      <c r="C697" s="248"/>
      <c r="D697" s="238" t="s">
        <v>155</v>
      </c>
      <c r="E697" s="249" t="s">
        <v>1</v>
      </c>
      <c r="F697" s="250" t="s">
        <v>988</v>
      </c>
      <c r="G697" s="248"/>
      <c r="H697" s="251">
        <v>-0.56299999999999994</v>
      </c>
      <c r="I697" s="252"/>
      <c r="J697" s="248"/>
      <c r="K697" s="248"/>
      <c r="L697" s="253"/>
      <c r="M697" s="254"/>
      <c r="N697" s="255"/>
      <c r="O697" s="255"/>
      <c r="P697" s="255"/>
      <c r="Q697" s="255"/>
      <c r="R697" s="255"/>
      <c r="S697" s="255"/>
      <c r="T697" s="256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57" t="s">
        <v>155</v>
      </c>
      <c r="AU697" s="257" t="s">
        <v>86</v>
      </c>
      <c r="AV697" s="14" t="s">
        <v>86</v>
      </c>
      <c r="AW697" s="14" t="s">
        <v>33</v>
      </c>
      <c r="AX697" s="14" t="s">
        <v>76</v>
      </c>
      <c r="AY697" s="257" t="s">
        <v>144</v>
      </c>
    </row>
    <row r="698" s="15" customFormat="1">
      <c r="A698" s="15"/>
      <c r="B698" s="258"/>
      <c r="C698" s="259"/>
      <c r="D698" s="238" t="s">
        <v>155</v>
      </c>
      <c r="E698" s="260" t="s">
        <v>1</v>
      </c>
      <c r="F698" s="261" t="s">
        <v>160</v>
      </c>
      <c r="G698" s="259"/>
      <c r="H698" s="262">
        <v>7.992</v>
      </c>
      <c r="I698" s="263"/>
      <c r="J698" s="259"/>
      <c r="K698" s="259"/>
      <c r="L698" s="264"/>
      <c r="M698" s="265"/>
      <c r="N698" s="266"/>
      <c r="O698" s="266"/>
      <c r="P698" s="266"/>
      <c r="Q698" s="266"/>
      <c r="R698" s="266"/>
      <c r="S698" s="266"/>
      <c r="T698" s="267"/>
      <c r="U698" s="15"/>
      <c r="V698" s="15"/>
      <c r="W698" s="15"/>
      <c r="X698" s="15"/>
      <c r="Y698" s="15"/>
      <c r="Z698" s="15"/>
      <c r="AA698" s="15"/>
      <c r="AB698" s="15"/>
      <c r="AC698" s="15"/>
      <c r="AD698" s="15"/>
      <c r="AE698" s="15"/>
      <c r="AT698" s="268" t="s">
        <v>155</v>
      </c>
      <c r="AU698" s="268" t="s">
        <v>86</v>
      </c>
      <c r="AV698" s="15" t="s">
        <v>151</v>
      </c>
      <c r="AW698" s="15" t="s">
        <v>33</v>
      </c>
      <c r="AX698" s="15" t="s">
        <v>84</v>
      </c>
      <c r="AY698" s="268" t="s">
        <v>144</v>
      </c>
    </row>
    <row r="699" s="2" customFormat="1" ht="24.15" customHeight="1">
      <c r="A699" s="38"/>
      <c r="B699" s="39"/>
      <c r="C699" s="269" t="s">
        <v>989</v>
      </c>
      <c r="D699" s="269" t="s">
        <v>193</v>
      </c>
      <c r="E699" s="270" t="s">
        <v>990</v>
      </c>
      <c r="F699" s="271" t="s">
        <v>991</v>
      </c>
      <c r="G699" s="272" t="s">
        <v>149</v>
      </c>
      <c r="H699" s="273">
        <v>8.3919999999999995</v>
      </c>
      <c r="I699" s="274"/>
      <c r="J699" s="275">
        <f>ROUND(I699*H699,2)</f>
        <v>0</v>
      </c>
      <c r="K699" s="271" t="s">
        <v>1</v>
      </c>
      <c r="L699" s="276"/>
      <c r="M699" s="277" t="s">
        <v>1</v>
      </c>
      <c r="N699" s="278" t="s">
        <v>41</v>
      </c>
      <c r="O699" s="91"/>
      <c r="P699" s="227">
        <f>O699*H699</f>
        <v>0</v>
      </c>
      <c r="Q699" s="227">
        <v>0.0048599999999999997</v>
      </c>
      <c r="R699" s="227">
        <f>Q699*H699</f>
        <v>0.040785119999999994</v>
      </c>
      <c r="S699" s="227">
        <v>0</v>
      </c>
      <c r="T699" s="228">
        <f>S699*H699</f>
        <v>0</v>
      </c>
      <c r="U699" s="38"/>
      <c r="V699" s="38"/>
      <c r="W699" s="38"/>
      <c r="X699" s="38"/>
      <c r="Y699" s="38"/>
      <c r="Z699" s="38"/>
      <c r="AA699" s="38"/>
      <c r="AB699" s="38"/>
      <c r="AC699" s="38"/>
      <c r="AD699" s="38"/>
      <c r="AE699" s="38"/>
      <c r="AR699" s="229" t="s">
        <v>380</v>
      </c>
      <c r="AT699" s="229" t="s">
        <v>193</v>
      </c>
      <c r="AU699" s="229" t="s">
        <v>86</v>
      </c>
      <c r="AY699" s="17" t="s">
        <v>144</v>
      </c>
      <c r="BE699" s="230">
        <f>IF(N699="základní",J699,0)</f>
        <v>0</v>
      </c>
      <c r="BF699" s="230">
        <f>IF(N699="snížená",J699,0)</f>
        <v>0</v>
      </c>
      <c r="BG699" s="230">
        <f>IF(N699="zákl. přenesená",J699,0)</f>
        <v>0</v>
      </c>
      <c r="BH699" s="230">
        <f>IF(N699="sníž. přenesená",J699,0)</f>
        <v>0</v>
      </c>
      <c r="BI699" s="230">
        <f>IF(N699="nulová",J699,0)</f>
        <v>0</v>
      </c>
      <c r="BJ699" s="17" t="s">
        <v>84</v>
      </c>
      <c r="BK699" s="230">
        <f>ROUND(I699*H699,2)</f>
        <v>0</v>
      </c>
      <c r="BL699" s="17" t="s">
        <v>262</v>
      </c>
      <c r="BM699" s="229" t="s">
        <v>992</v>
      </c>
    </row>
    <row r="700" s="14" customFormat="1">
      <c r="A700" s="14"/>
      <c r="B700" s="247"/>
      <c r="C700" s="248"/>
      <c r="D700" s="238" t="s">
        <v>155</v>
      </c>
      <c r="E700" s="248"/>
      <c r="F700" s="250" t="s">
        <v>993</v>
      </c>
      <c r="G700" s="248"/>
      <c r="H700" s="251">
        <v>8.3919999999999995</v>
      </c>
      <c r="I700" s="252"/>
      <c r="J700" s="248"/>
      <c r="K700" s="248"/>
      <c r="L700" s="253"/>
      <c r="M700" s="254"/>
      <c r="N700" s="255"/>
      <c r="O700" s="255"/>
      <c r="P700" s="255"/>
      <c r="Q700" s="255"/>
      <c r="R700" s="255"/>
      <c r="S700" s="255"/>
      <c r="T700" s="256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57" t="s">
        <v>155</v>
      </c>
      <c r="AU700" s="257" t="s">
        <v>86</v>
      </c>
      <c r="AV700" s="14" t="s">
        <v>86</v>
      </c>
      <c r="AW700" s="14" t="s">
        <v>4</v>
      </c>
      <c r="AX700" s="14" t="s">
        <v>84</v>
      </c>
      <c r="AY700" s="257" t="s">
        <v>144</v>
      </c>
    </row>
    <row r="701" s="2" customFormat="1" ht="16.5" customHeight="1">
      <c r="A701" s="38"/>
      <c r="B701" s="39"/>
      <c r="C701" s="218" t="s">
        <v>994</v>
      </c>
      <c r="D701" s="218" t="s">
        <v>146</v>
      </c>
      <c r="E701" s="219" t="s">
        <v>995</v>
      </c>
      <c r="F701" s="220" t="s">
        <v>996</v>
      </c>
      <c r="G701" s="221" t="s">
        <v>149</v>
      </c>
      <c r="H701" s="222">
        <v>38.869</v>
      </c>
      <c r="I701" s="223"/>
      <c r="J701" s="224">
        <f>ROUND(I701*H701,2)</f>
        <v>0</v>
      </c>
      <c r="K701" s="220" t="s">
        <v>150</v>
      </c>
      <c r="L701" s="44"/>
      <c r="M701" s="225" t="s">
        <v>1</v>
      </c>
      <c r="N701" s="226" t="s">
        <v>41</v>
      </c>
      <c r="O701" s="91"/>
      <c r="P701" s="227">
        <f>O701*H701</f>
        <v>0</v>
      </c>
      <c r="Q701" s="227">
        <v>0</v>
      </c>
      <c r="R701" s="227">
        <f>Q701*H701</f>
        <v>0</v>
      </c>
      <c r="S701" s="227">
        <v>0</v>
      </c>
      <c r="T701" s="228">
        <f>S701*H701</f>
        <v>0</v>
      </c>
      <c r="U701" s="38"/>
      <c r="V701" s="38"/>
      <c r="W701" s="38"/>
      <c r="X701" s="38"/>
      <c r="Y701" s="38"/>
      <c r="Z701" s="38"/>
      <c r="AA701" s="38"/>
      <c r="AB701" s="38"/>
      <c r="AC701" s="38"/>
      <c r="AD701" s="38"/>
      <c r="AE701" s="38"/>
      <c r="AR701" s="229" t="s">
        <v>262</v>
      </c>
      <c r="AT701" s="229" t="s">
        <v>146</v>
      </c>
      <c r="AU701" s="229" t="s">
        <v>86</v>
      </c>
      <c r="AY701" s="17" t="s">
        <v>144</v>
      </c>
      <c r="BE701" s="230">
        <f>IF(N701="základní",J701,0)</f>
        <v>0</v>
      </c>
      <c r="BF701" s="230">
        <f>IF(N701="snížená",J701,0)</f>
        <v>0</v>
      </c>
      <c r="BG701" s="230">
        <f>IF(N701="zákl. přenesená",J701,0)</f>
        <v>0</v>
      </c>
      <c r="BH701" s="230">
        <f>IF(N701="sníž. přenesená",J701,0)</f>
        <v>0</v>
      </c>
      <c r="BI701" s="230">
        <f>IF(N701="nulová",J701,0)</f>
        <v>0</v>
      </c>
      <c r="BJ701" s="17" t="s">
        <v>84</v>
      </c>
      <c r="BK701" s="230">
        <f>ROUND(I701*H701,2)</f>
        <v>0</v>
      </c>
      <c r="BL701" s="17" t="s">
        <v>262</v>
      </c>
      <c r="BM701" s="229" t="s">
        <v>997</v>
      </c>
    </row>
    <row r="702" s="2" customFormat="1">
      <c r="A702" s="38"/>
      <c r="B702" s="39"/>
      <c r="C702" s="40"/>
      <c r="D702" s="231" t="s">
        <v>153</v>
      </c>
      <c r="E702" s="40"/>
      <c r="F702" s="232" t="s">
        <v>998</v>
      </c>
      <c r="G702" s="40"/>
      <c r="H702" s="40"/>
      <c r="I702" s="233"/>
      <c r="J702" s="40"/>
      <c r="K702" s="40"/>
      <c r="L702" s="44"/>
      <c r="M702" s="234"/>
      <c r="N702" s="235"/>
      <c r="O702" s="91"/>
      <c r="P702" s="91"/>
      <c r="Q702" s="91"/>
      <c r="R702" s="91"/>
      <c r="S702" s="91"/>
      <c r="T702" s="92"/>
      <c r="U702" s="38"/>
      <c r="V702" s="38"/>
      <c r="W702" s="38"/>
      <c r="X702" s="38"/>
      <c r="Y702" s="38"/>
      <c r="Z702" s="38"/>
      <c r="AA702" s="38"/>
      <c r="AB702" s="38"/>
      <c r="AC702" s="38"/>
      <c r="AD702" s="38"/>
      <c r="AE702" s="38"/>
      <c r="AT702" s="17" t="s">
        <v>153</v>
      </c>
      <c r="AU702" s="17" t="s">
        <v>86</v>
      </c>
    </row>
    <row r="703" s="13" customFormat="1">
      <c r="A703" s="13"/>
      <c r="B703" s="236"/>
      <c r="C703" s="237"/>
      <c r="D703" s="238" t="s">
        <v>155</v>
      </c>
      <c r="E703" s="239" t="s">
        <v>1</v>
      </c>
      <c r="F703" s="240" t="s">
        <v>748</v>
      </c>
      <c r="G703" s="237"/>
      <c r="H703" s="239" t="s">
        <v>1</v>
      </c>
      <c r="I703" s="241"/>
      <c r="J703" s="237"/>
      <c r="K703" s="237"/>
      <c r="L703" s="242"/>
      <c r="M703" s="243"/>
      <c r="N703" s="244"/>
      <c r="O703" s="244"/>
      <c r="P703" s="244"/>
      <c r="Q703" s="244"/>
      <c r="R703" s="244"/>
      <c r="S703" s="244"/>
      <c r="T703" s="245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46" t="s">
        <v>155</v>
      </c>
      <c r="AU703" s="246" t="s">
        <v>86</v>
      </c>
      <c r="AV703" s="13" t="s">
        <v>84</v>
      </c>
      <c r="AW703" s="13" t="s">
        <v>33</v>
      </c>
      <c r="AX703" s="13" t="s">
        <v>76</v>
      </c>
      <c r="AY703" s="246" t="s">
        <v>144</v>
      </c>
    </row>
    <row r="704" s="14" customFormat="1">
      <c r="A704" s="14"/>
      <c r="B704" s="247"/>
      <c r="C704" s="248"/>
      <c r="D704" s="238" t="s">
        <v>155</v>
      </c>
      <c r="E704" s="249" t="s">
        <v>1</v>
      </c>
      <c r="F704" s="250" t="s">
        <v>749</v>
      </c>
      <c r="G704" s="248"/>
      <c r="H704" s="251">
        <v>38.869</v>
      </c>
      <c r="I704" s="252"/>
      <c r="J704" s="248"/>
      <c r="K704" s="248"/>
      <c r="L704" s="253"/>
      <c r="M704" s="254"/>
      <c r="N704" s="255"/>
      <c r="O704" s="255"/>
      <c r="P704" s="255"/>
      <c r="Q704" s="255"/>
      <c r="R704" s="255"/>
      <c r="S704" s="255"/>
      <c r="T704" s="256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7" t="s">
        <v>155</v>
      </c>
      <c r="AU704" s="257" t="s">
        <v>86</v>
      </c>
      <c r="AV704" s="14" t="s">
        <v>86</v>
      </c>
      <c r="AW704" s="14" t="s">
        <v>33</v>
      </c>
      <c r="AX704" s="14" t="s">
        <v>84</v>
      </c>
      <c r="AY704" s="257" t="s">
        <v>144</v>
      </c>
    </row>
    <row r="705" s="2" customFormat="1" ht="24.15" customHeight="1">
      <c r="A705" s="38"/>
      <c r="B705" s="39"/>
      <c r="C705" s="269" t="s">
        <v>999</v>
      </c>
      <c r="D705" s="269" t="s">
        <v>193</v>
      </c>
      <c r="E705" s="270" t="s">
        <v>1000</v>
      </c>
      <c r="F705" s="271" t="s">
        <v>1001</v>
      </c>
      <c r="G705" s="272" t="s">
        <v>149</v>
      </c>
      <c r="H705" s="273">
        <v>42.779000000000003</v>
      </c>
      <c r="I705" s="274"/>
      <c r="J705" s="275">
        <f>ROUND(I705*H705,2)</f>
        <v>0</v>
      </c>
      <c r="K705" s="271" t="s">
        <v>1</v>
      </c>
      <c r="L705" s="276"/>
      <c r="M705" s="277" t="s">
        <v>1</v>
      </c>
      <c r="N705" s="278" t="s">
        <v>41</v>
      </c>
      <c r="O705" s="91"/>
      <c r="P705" s="227">
        <f>O705*H705</f>
        <v>0</v>
      </c>
      <c r="Q705" s="227">
        <v>0.025000000000000001</v>
      </c>
      <c r="R705" s="227">
        <f>Q705*H705</f>
        <v>1.0694750000000002</v>
      </c>
      <c r="S705" s="227">
        <v>0</v>
      </c>
      <c r="T705" s="228">
        <f>S705*H705</f>
        <v>0</v>
      </c>
      <c r="U705" s="38"/>
      <c r="V705" s="38"/>
      <c r="W705" s="38"/>
      <c r="X705" s="38"/>
      <c r="Y705" s="38"/>
      <c r="Z705" s="38"/>
      <c r="AA705" s="38"/>
      <c r="AB705" s="38"/>
      <c r="AC705" s="38"/>
      <c r="AD705" s="38"/>
      <c r="AE705" s="38"/>
      <c r="AR705" s="229" t="s">
        <v>380</v>
      </c>
      <c r="AT705" s="229" t="s">
        <v>193</v>
      </c>
      <c r="AU705" s="229" t="s">
        <v>86</v>
      </c>
      <c r="AY705" s="17" t="s">
        <v>144</v>
      </c>
      <c r="BE705" s="230">
        <f>IF(N705="základní",J705,0)</f>
        <v>0</v>
      </c>
      <c r="BF705" s="230">
        <f>IF(N705="snížená",J705,0)</f>
        <v>0</v>
      </c>
      <c r="BG705" s="230">
        <f>IF(N705="zákl. přenesená",J705,0)</f>
        <v>0</v>
      </c>
      <c r="BH705" s="230">
        <f>IF(N705="sníž. přenesená",J705,0)</f>
        <v>0</v>
      </c>
      <c r="BI705" s="230">
        <f>IF(N705="nulová",J705,0)</f>
        <v>0</v>
      </c>
      <c r="BJ705" s="17" t="s">
        <v>84</v>
      </c>
      <c r="BK705" s="230">
        <f>ROUND(I705*H705,2)</f>
        <v>0</v>
      </c>
      <c r="BL705" s="17" t="s">
        <v>262</v>
      </c>
      <c r="BM705" s="229" t="s">
        <v>1002</v>
      </c>
    </row>
    <row r="706" s="14" customFormat="1">
      <c r="A706" s="14"/>
      <c r="B706" s="247"/>
      <c r="C706" s="248"/>
      <c r="D706" s="238" t="s">
        <v>155</v>
      </c>
      <c r="E706" s="248"/>
      <c r="F706" s="250" t="s">
        <v>1003</v>
      </c>
      <c r="G706" s="248"/>
      <c r="H706" s="251">
        <v>42.779000000000003</v>
      </c>
      <c r="I706" s="252"/>
      <c r="J706" s="248"/>
      <c r="K706" s="248"/>
      <c r="L706" s="253"/>
      <c r="M706" s="254"/>
      <c r="N706" s="255"/>
      <c r="O706" s="255"/>
      <c r="P706" s="255"/>
      <c r="Q706" s="255"/>
      <c r="R706" s="255"/>
      <c r="S706" s="255"/>
      <c r="T706" s="256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57" t="s">
        <v>155</v>
      </c>
      <c r="AU706" s="257" t="s">
        <v>86</v>
      </c>
      <c r="AV706" s="14" t="s">
        <v>86</v>
      </c>
      <c r="AW706" s="14" t="s">
        <v>4</v>
      </c>
      <c r="AX706" s="14" t="s">
        <v>84</v>
      </c>
      <c r="AY706" s="257" t="s">
        <v>144</v>
      </c>
    </row>
    <row r="707" s="2" customFormat="1" ht="24.15" customHeight="1">
      <c r="A707" s="38"/>
      <c r="B707" s="39"/>
      <c r="C707" s="218" t="s">
        <v>1004</v>
      </c>
      <c r="D707" s="218" t="s">
        <v>146</v>
      </c>
      <c r="E707" s="219" t="s">
        <v>1005</v>
      </c>
      <c r="F707" s="220" t="s">
        <v>1006</v>
      </c>
      <c r="G707" s="221" t="s">
        <v>196</v>
      </c>
      <c r="H707" s="222">
        <v>1.264</v>
      </c>
      <c r="I707" s="223"/>
      <c r="J707" s="224">
        <f>ROUND(I707*H707,2)</f>
        <v>0</v>
      </c>
      <c r="K707" s="220" t="s">
        <v>150</v>
      </c>
      <c r="L707" s="44"/>
      <c r="M707" s="225" t="s">
        <v>1</v>
      </c>
      <c r="N707" s="226" t="s">
        <v>41</v>
      </c>
      <c r="O707" s="91"/>
      <c r="P707" s="227">
        <f>O707*H707</f>
        <v>0</v>
      </c>
      <c r="Q707" s="227">
        <v>0</v>
      </c>
      <c r="R707" s="227">
        <f>Q707*H707</f>
        <v>0</v>
      </c>
      <c r="S707" s="227">
        <v>0</v>
      </c>
      <c r="T707" s="228">
        <f>S707*H707</f>
        <v>0</v>
      </c>
      <c r="U707" s="38"/>
      <c r="V707" s="38"/>
      <c r="W707" s="38"/>
      <c r="X707" s="38"/>
      <c r="Y707" s="38"/>
      <c r="Z707" s="38"/>
      <c r="AA707" s="38"/>
      <c r="AB707" s="38"/>
      <c r="AC707" s="38"/>
      <c r="AD707" s="38"/>
      <c r="AE707" s="38"/>
      <c r="AR707" s="229" t="s">
        <v>262</v>
      </c>
      <c r="AT707" s="229" t="s">
        <v>146</v>
      </c>
      <c r="AU707" s="229" t="s">
        <v>86</v>
      </c>
      <c r="AY707" s="17" t="s">
        <v>144</v>
      </c>
      <c r="BE707" s="230">
        <f>IF(N707="základní",J707,0)</f>
        <v>0</v>
      </c>
      <c r="BF707" s="230">
        <f>IF(N707="snížená",J707,0)</f>
        <v>0</v>
      </c>
      <c r="BG707" s="230">
        <f>IF(N707="zákl. přenesená",J707,0)</f>
        <v>0</v>
      </c>
      <c r="BH707" s="230">
        <f>IF(N707="sníž. přenesená",J707,0)</f>
        <v>0</v>
      </c>
      <c r="BI707" s="230">
        <f>IF(N707="nulová",J707,0)</f>
        <v>0</v>
      </c>
      <c r="BJ707" s="17" t="s">
        <v>84</v>
      </c>
      <c r="BK707" s="230">
        <f>ROUND(I707*H707,2)</f>
        <v>0</v>
      </c>
      <c r="BL707" s="17" t="s">
        <v>262</v>
      </c>
      <c r="BM707" s="229" t="s">
        <v>1007</v>
      </c>
    </row>
    <row r="708" s="2" customFormat="1">
      <c r="A708" s="38"/>
      <c r="B708" s="39"/>
      <c r="C708" s="40"/>
      <c r="D708" s="231" t="s">
        <v>153</v>
      </c>
      <c r="E708" s="40"/>
      <c r="F708" s="232" t="s">
        <v>1008</v>
      </c>
      <c r="G708" s="40"/>
      <c r="H708" s="40"/>
      <c r="I708" s="233"/>
      <c r="J708" s="40"/>
      <c r="K708" s="40"/>
      <c r="L708" s="44"/>
      <c r="M708" s="234"/>
      <c r="N708" s="235"/>
      <c r="O708" s="91"/>
      <c r="P708" s="91"/>
      <c r="Q708" s="91"/>
      <c r="R708" s="91"/>
      <c r="S708" s="91"/>
      <c r="T708" s="92"/>
      <c r="U708" s="38"/>
      <c r="V708" s="38"/>
      <c r="W708" s="38"/>
      <c r="X708" s="38"/>
      <c r="Y708" s="38"/>
      <c r="Z708" s="38"/>
      <c r="AA708" s="38"/>
      <c r="AB708" s="38"/>
      <c r="AC708" s="38"/>
      <c r="AD708" s="38"/>
      <c r="AE708" s="38"/>
      <c r="AT708" s="17" t="s">
        <v>153</v>
      </c>
      <c r="AU708" s="17" t="s">
        <v>86</v>
      </c>
    </row>
    <row r="709" s="12" customFormat="1" ht="22.8" customHeight="1">
      <c r="A709" s="12"/>
      <c r="B709" s="202"/>
      <c r="C709" s="203"/>
      <c r="D709" s="204" t="s">
        <v>75</v>
      </c>
      <c r="E709" s="216" t="s">
        <v>1009</v>
      </c>
      <c r="F709" s="216" t="s">
        <v>1010</v>
      </c>
      <c r="G709" s="203"/>
      <c r="H709" s="203"/>
      <c r="I709" s="206"/>
      <c r="J709" s="217">
        <f>BK709</f>
        <v>0</v>
      </c>
      <c r="K709" s="203"/>
      <c r="L709" s="208"/>
      <c r="M709" s="209"/>
      <c r="N709" s="210"/>
      <c r="O709" s="210"/>
      <c r="P709" s="211">
        <f>SUM(P710:P831)</f>
        <v>0</v>
      </c>
      <c r="Q709" s="210"/>
      <c r="R709" s="211">
        <f>SUM(R710:R831)</f>
        <v>5.2130399999999995</v>
      </c>
      <c r="S709" s="210"/>
      <c r="T709" s="212">
        <f>SUM(T710:T831)</f>
        <v>14.047149999999999</v>
      </c>
      <c r="U709" s="12"/>
      <c r="V709" s="12"/>
      <c r="W709" s="12"/>
      <c r="X709" s="12"/>
      <c r="Y709" s="12"/>
      <c r="Z709" s="12"/>
      <c r="AA709" s="12"/>
      <c r="AB709" s="12"/>
      <c r="AC709" s="12"/>
      <c r="AD709" s="12"/>
      <c r="AE709" s="12"/>
      <c r="AR709" s="213" t="s">
        <v>86</v>
      </c>
      <c r="AT709" s="214" t="s">
        <v>75</v>
      </c>
      <c r="AU709" s="214" t="s">
        <v>84</v>
      </c>
      <c r="AY709" s="213" t="s">
        <v>144</v>
      </c>
      <c r="BK709" s="215">
        <f>SUM(BK710:BK831)</f>
        <v>0</v>
      </c>
    </row>
    <row r="710" s="2" customFormat="1" ht="24.15" customHeight="1">
      <c r="A710" s="38"/>
      <c r="B710" s="39"/>
      <c r="C710" s="218" t="s">
        <v>1011</v>
      </c>
      <c r="D710" s="218" t="s">
        <v>146</v>
      </c>
      <c r="E710" s="219" t="s">
        <v>1012</v>
      </c>
      <c r="F710" s="220" t="s">
        <v>1013</v>
      </c>
      <c r="G710" s="221" t="s">
        <v>204</v>
      </c>
      <c r="H710" s="222">
        <v>133</v>
      </c>
      <c r="I710" s="223"/>
      <c r="J710" s="224">
        <f>ROUND(I710*H710,2)</f>
        <v>0</v>
      </c>
      <c r="K710" s="220" t="s">
        <v>150</v>
      </c>
      <c r="L710" s="44"/>
      <c r="M710" s="225" t="s">
        <v>1</v>
      </c>
      <c r="N710" s="226" t="s">
        <v>41</v>
      </c>
      <c r="O710" s="91"/>
      <c r="P710" s="227">
        <f>O710*H710</f>
        <v>0</v>
      </c>
      <c r="Q710" s="227">
        <v>0</v>
      </c>
      <c r="R710" s="227">
        <f>Q710*H710</f>
        <v>0</v>
      </c>
      <c r="S710" s="227">
        <v>0</v>
      </c>
      <c r="T710" s="228">
        <f>S710*H710</f>
        <v>0</v>
      </c>
      <c r="U710" s="38"/>
      <c r="V710" s="38"/>
      <c r="W710" s="38"/>
      <c r="X710" s="38"/>
      <c r="Y710" s="38"/>
      <c r="Z710" s="38"/>
      <c r="AA710" s="38"/>
      <c r="AB710" s="38"/>
      <c r="AC710" s="38"/>
      <c r="AD710" s="38"/>
      <c r="AE710" s="38"/>
      <c r="AR710" s="229" t="s">
        <v>262</v>
      </c>
      <c r="AT710" s="229" t="s">
        <v>146</v>
      </c>
      <c r="AU710" s="229" t="s">
        <v>86</v>
      </c>
      <c r="AY710" s="17" t="s">
        <v>144</v>
      </c>
      <c r="BE710" s="230">
        <f>IF(N710="základní",J710,0)</f>
        <v>0</v>
      </c>
      <c r="BF710" s="230">
        <f>IF(N710="snížená",J710,0)</f>
        <v>0</v>
      </c>
      <c r="BG710" s="230">
        <f>IF(N710="zákl. přenesená",J710,0)</f>
        <v>0</v>
      </c>
      <c r="BH710" s="230">
        <f>IF(N710="sníž. přenesená",J710,0)</f>
        <v>0</v>
      </c>
      <c r="BI710" s="230">
        <f>IF(N710="nulová",J710,0)</f>
        <v>0</v>
      </c>
      <c r="BJ710" s="17" t="s">
        <v>84</v>
      </c>
      <c r="BK710" s="230">
        <f>ROUND(I710*H710,2)</f>
        <v>0</v>
      </c>
      <c r="BL710" s="17" t="s">
        <v>262</v>
      </c>
      <c r="BM710" s="229" t="s">
        <v>1014</v>
      </c>
    </row>
    <row r="711" s="2" customFormat="1">
      <c r="A711" s="38"/>
      <c r="B711" s="39"/>
      <c r="C711" s="40"/>
      <c r="D711" s="231" t="s">
        <v>153</v>
      </c>
      <c r="E711" s="40"/>
      <c r="F711" s="232" t="s">
        <v>1015</v>
      </c>
      <c r="G711" s="40"/>
      <c r="H711" s="40"/>
      <c r="I711" s="233"/>
      <c r="J711" s="40"/>
      <c r="K711" s="40"/>
      <c r="L711" s="44"/>
      <c r="M711" s="234"/>
      <c r="N711" s="235"/>
      <c r="O711" s="91"/>
      <c r="P711" s="91"/>
      <c r="Q711" s="91"/>
      <c r="R711" s="91"/>
      <c r="S711" s="91"/>
      <c r="T711" s="92"/>
      <c r="U711" s="38"/>
      <c r="V711" s="38"/>
      <c r="W711" s="38"/>
      <c r="X711" s="38"/>
      <c r="Y711" s="38"/>
      <c r="Z711" s="38"/>
      <c r="AA711" s="38"/>
      <c r="AB711" s="38"/>
      <c r="AC711" s="38"/>
      <c r="AD711" s="38"/>
      <c r="AE711" s="38"/>
      <c r="AT711" s="17" t="s">
        <v>153</v>
      </c>
      <c r="AU711" s="17" t="s">
        <v>86</v>
      </c>
    </row>
    <row r="712" s="13" customFormat="1">
      <c r="A712" s="13"/>
      <c r="B712" s="236"/>
      <c r="C712" s="237"/>
      <c r="D712" s="238" t="s">
        <v>155</v>
      </c>
      <c r="E712" s="239" t="s">
        <v>1</v>
      </c>
      <c r="F712" s="240" t="s">
        <v>708</v>
      </c>
      <c r="G712" s="237"/>
      <c r="H712" s="239" t="s">
        <v>1</v>
      </c>
      <c r="I712" s="241"/>
      <c r="J712" s="237"/>
      <c r="K712" s="237"/>
      <c r="L712" s="242"/>
      <c r="M712" s="243"/>
      <c r="N712" s="244"/>
      <c r="O712" s="244"/>
      <c r="P712" s="244"/>
      <c r="Q712" s="244"/>
      <c r="R712" s="244"/>
      <c r="S712" s="244"/>
      <c r="T712" s="245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46" t="s">
        <v>155</v>
      </c>
      <c r="AU712" s="246" t="s">
        <v>86</v>
      </c>
      <c r="AV712" s="13" t="s">
        <v>84</v>
      </c>
      <c r="AW712" s="13" t="s">
        <v>33</v>
      </c>
      <c r="AX712" s="13" t="s">
        <v>76</v>
      </c>
      <c r="AY712" s="246" t="s">
        <v>144</v>
      </c>
    </row>
    <row r="713" s="14" customFormat="1">
      <c r="A713" s="14"/>
      <c r="B713" s="247"/>
      <c r="C713" s="248"/>
      <c r="D713" s="238" t="s">
        <v>155</v>
      </c>
      <c r="E713" s="249" t="s">
        <v>1</v>
      </c>
      <c r="F713" s="250" t="s">
        <v>1016</v>
      </c>
      <c r="G713" s="248"/>
      <c r="H713" s="251">
        <v>45</v>
      </c>
      <c r="I713" s="252"/>
      <c r="J713" s="248"/>
      <c r="K713" s="248"/>
      <c r="L713" s="253"/>
      <c r="M713" s="254"/>
      <c r="N713" s="255"/>
      <c r="O713" s="255"/>
      <c r="P713" s="255"/>
      <c r="Q713" s="255"/>
      <c r="R713" s="255"/>
      <c r="S713" s="255"/>
      <c r="T713" s="256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57" t="s">
        <v>155</v>
      </c>
      <c r="AU713" s="257" t="s">
        <v>86</v>
      </c>
      <c r="AV713" s="14" t="s">
        <v>86</v>
      </c>
      <c r="AW713" s="14" t="s">
        <v>33</v>
      </c>
      <c r="AX713" s="14" t="s">
        <v>76</v>
      </c>
      <c r="AY713" s="257" t="s">
        <v>144</v>
      </c>
    </row>
    <row r="714" s="14" customFormat="1">
      <c r="A714" s="14"/>
      <c r="B714" s="247"/>
      <c r="C714" s="248"/>
      <c r="D714" s="238" t="s">
        <v>155</v>
      </c>
      <c r="E714" s="249" t="s">
        <v>1</v>
      </c>
      <c r="F714" s="250" t="s">
        <v>1017</v>
      </c>
      <c r="G714" s="248"/>
      <c r="H714" s="251">
        <v>66</v>
      </c>
      <c r="I714" s="252"/>
      <c r="J714" s="248"/>
      <c r="K714" s="248"/>
      <c r="L714" s="253"/>
      <c r="M714" s="254"/>
      <c r="N714" s="255"/>
      <c r="O714" s="255"/>
      <c r="P714" s="255"/>
      <c r="Q714" s="255"/>
      <c r="R714" s="255"/>
      <c r="S714" s="255"/>
      <c r="T714" s="256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57" t="s">
        <v>155</v>
      </c>
      <c r="AU714" s="257" t="s">
        <v>86</v>
      </c>
      <c r="AV714" s="14" t="s">
        <v>86</v>
      </c>
      <c r="AW714" s="14" t="s">
        <v>33</v>
      </c>
      <c r="AX714" s="14" t="s">
        <v>76</v>
      </c>
      <c r="AY714" s="257" t="s">
        <v>144</v>
      </c>
    </row>
    <row r="715" s="14" customFormat="1">
      <c r="A715" s="14"/>
      <c r="B715" s="247"/>
      <c r="C715" s="248"/>
      <c r="D715" s="238" t="s">
        <v>155</v>
      </c>
      <c r="E715" s="249" t="s">
        <v>1</v>
      </c>
      <c r="F715" s="250" t="s">
        <v>1018</v>
      </c>
      <c r="G715" s="248"/>
      <c r="H715" s="251">
        <v>22</v>
      </c>
      <c r="I715" s="252"/>
      <c r="J715" s="248"/>
      <c r="K715" s="248"/>
      <c r="L715" s="253"/>
      <c r="M715" s="254"/>
      <c r="N715" s="255"/>
      <c r="O715" s="255"/>
      <c r="P715" s="255"/>
      <c r="Q715" s="255"/>
      <c r="R715" s="255"/>
      <c r="S715" s="255"/>
      <c r="T715" s="256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57" t="s">
        <v>155</v>
      </c>
      <c r="AU715" s="257" t="s">
        <v>86</v>
      </c>
      <c r="AV715" s="14" t="s">
        <v>86</v>
      </c>
      <c r="AW715" s="14" t="s">
        <v>33</v>
      </c>
      <c r="AX715" s="14" t="s">
        <v>76</v>
      </c>
      <c r="AY715" s="257" t="s">
        <v>144</v>
      </c>
    </row>
    <row r="716" s="15" customFormat="1">
      <c r="A716" s="15"/>
      <c r="B716" s="258"/>
      <c r="C716" s="259"/>
      <c r="D716" s="238" t="s">
        <v>155</v>
      </c>
      <c r="E716" s="260" t="s">
        <v>1</v>
      </c>
      <c r="F716" s="261" t="s">
        <v>160</v>
      </c>
      <c r="G716" s="259"/>
      <c r="H716" s="262">
        <v>133</v>
      </c>
      <c r="I716" s="263"/>
      <c r="J716" s="259"/>
      <c r="K716" s="259"/>
      <c r="L716" s="264"/>
      <c r="M716" s="265"/>
      <c r="N716" s="266"/>
      <c r="O716" s="266"/>
      <c r="P716" s="266"/>
      <c r="Q716" s="266"/>
      <c r="R716" s="266"/>
      <c r="S716" s="266"/>
      <c r="T716" s="267"/>
      <c r="U716" s="15"/>
      <c r="V716" s="15"/>
      <c r="W716" s="15"/>
      <c r="X716" s="15"/>
      <c r="Y716" s="15"/>
      <c r="Z716" s="15"/>
      <c r="AA716" s="15"/>
      <c r="AB716" s="15"/>
      <c r="AC716" s="15"/>
      <c r="AD716" s="15"/>
      <c r="AE716" s="15"/>
      <c r="AT716" s="268" t="s">
        <v>155</v>
      </c>
      <c r="AU716" s="268" t="s">
        <v>86</v>
      </c>
      <c r="AV716" s="15" t="s">
        <v>151</v>
      </c>
      <c r="AW716" s="15" t="s">
        <v>33</v>
      </c>
      <c r="AX716" s="15" t="s">
        <v>84</v>
      </c>
      <c r="AY716" s="268" t="s">
        <v>144</v>
      </c>
    </row>
    <row r="717" s="2" customFormat="1" ht="21.75" customHeight="1">
      <c r="A717" s="38"/>
      <c r="B717" s="39"/>
      <c r="C717" s="269" t="s">
        <v>1019</v>
      </c>
      <c r="D717" s="269" t="s">
        <v>193</v>
      </c>
      <c r="E717" s="270" t="s">
        <v>1020</v>
      </c>
      <c r="F717" s="271" t="s">
        <v>1021</v>
      </c>
      <c r="G717" s="272" t="s">
        <v>163</v>
      </c>
      <c r="H717" s="273">
        <v>1.0640000000000001</v>
      </c>
      <c r="I717" s="274"/>
      <c r="J717" s="275">
        <f>ROUND(I717*H717,2)</f>
        <v>0</v>
      </c>
      <c r="K717" s="271" t="s">
        <v>150</v>
      </c>
      <c r="L717" s="276"/>
      <c r="M717" s="277" t="s">
        <v>1</v>
      </c>
      <c r="N717" s="278" t="s">
        <v>41</v>
      </c>
      <c r="O717" s="91"/>
      <c r="P717" s="227">
        <f>O717*H717</f>
        <v>0</v>
      </c>
      <c r="Q717" s="227">
        <v>0.55000000000000004</v>
      </c>
      <c r="R717" s="227">
        <f>Q717*H717</f>
        <v>0.58520000000000005</v>
      </c>
      <c r="S717" s="227">
        <v>0</v>
      </c>
      <c r="T717" s="228">
        <f>S717*H717</f>
        <v>0</v>
      </c>
      <c r="U717" s="38"/>
      <c r="V717" s="38"/>
      <c r="W717" s="38"/>
      <c r="X717" s="38"/>
      <c r="Y717" s="38"/>
      <c r="Z717" s="38"/>
      <c r="AA717" s="38"/>
      <c r="AB717" s="38"/>
      <c r="AC717" s="38"/>
      <c r="AD717" s="38"/>
      <c r="AE717" s="38"/>
      <c r="AR717" s="229" t="s">
        <v>380</v>
      </c>
      <c r="AT717" s="229" t="s">
        <v>193</v>
      </c>
      <c r="AU717" s="229" t="s">
        <v>86</v>
      </c>
      <c r="AY717" s="17" t="s">
        <v>144</v>
      </c>
      <c r="BE717" s="230">
        <f>IF(N717="základní",J717,0)</f>
        <v>0</v>
      </c>
      <c r="BF717" s="230">
        <f>IF(N717="snížená",J717,0)</f>
        <v>0</v>
      </c>
      <c r="BG717" s="230">
        <f>IF(N717="zákl. přenesená",J717,0)</f>
        <v>0</v>
      </c>
      <c r="BH717" s="230">
        <f>IF(N717="sníž. přenesená",J717,0)</f>
        <v>0</v>
      </c>
      <c r="BI717" s="230">
        <f>IF(N717="nulová",J717,0)</f>
        <v>0</v>
      </c>
      <c r="BJ717" s="17" t="s">
        <v>84</v>
      </c>
      <c r="BK717" s="230">
        <f>ROUND(I717*H717,2)</f>
        <v>0</v>
      </c>
      <c r="BL717" s="17" t="s">
        <v>262</v>
      </c>
      <c r="BM717" s="229" t="s">
        <v>1022</v>
      </c>
    </row>
    <row r="718" s="13" customFormat="1">
      <c r="A718" s="13"/>
      <c r="B718" s="236"/>
      <c r="C718" s="237"/>
      <c r="D718" s="238" t="s">
        <v>155</v>
      </c>
      <c r="E718" s="239" t="s">
        <v>1</v>
      </c>
      <c r="F718" s="240" t="s">
        <v>708</v>
      </c>
      <c r="G718" s="237"/>
      <c r="H718" s="239" t="s">
        <v>1</v>
      </c>
      <c r="I718" s="241"/>
      <c r="J718" s="237"/>
      <c r="K718" s="237"/>
      <c r="L718" s="242"/>
      <c r="M718" s="243"/>
      <c r="N718" s="244"/>
      <c r="O718" s="244"/>
      <c r="P718" s="244"/>
      <c r="Q718" s="244"/>
      <c r="R718" s="244"/>
      <c r="S718" s="244"/>
      <c r="T718" s="245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46" t="s">
        <v>155</v>
      </c>
      <c r="AU718" s="246" t="s">
        <v>86</v>
      </c>
      <c r="AV718" s="13" t="s">
        <v>84</v>
      </c>
      <c r="AW718" s="13" t="s">
        <v>33</v>
      </c>
      <c r="AX718" s="13" t="s">
        <v>76</v>
      </c>
      <c r="AY718" s="246" t="s">
        <v>144</v>
      </c>
    </row>
    <row r="719" s="14" customFormat="1">
      <c r="A719" s="14"/>
      <c r="B719" s="247"/>
      <c r="C719" s="248"/>
      <c r="D719" s="238" t="s">
        <v>155</v>
      </c>
      <c r="E719" s="249" t="s">
        <v>1</v>
      </c>
      <c r="F719" s="250" t="s">
        <v>1023</v>
      </c>
      <c r="G719" s="248"/>
      <c r="H719" s="251">
        <v>0.35999999999999999</v>
      </c>
      <c r="I719" s="252"/>
      <c r="J719" s="248"/>
      <c r="K719" s="248"/>
      <c r="L719" s="253"/>
      <c r="M719" s="254"/>
      <c r="N719" s="255"/>
      <c r="O719" s="255"/>
      <c r="P719" s="255"/>
      <c r="Q719" s="255"/>
      <c r="R719" s="255"/>
      <c r="S719" s="255"/>
      <c r="T719" s="256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7" t="s">
        <v>155</v>
      </c>
      <c r="AU719" s="257" t="s">
        <v>86</v>
      </c>
      <c r="AV719" s="14" t="s">
        <v>86</v>
      </c>
      <c r="AW719" s="14" t="s">
        <v>33</v>
      </c>
      <c r="AX719" s="14" t="s">
        <v>76</v>
      </c>
      <c r="AY719" s="257" t="s">
        <v>144</v>
      </c>
    </row>
    <row r="720" s="14" customFormat="1">
      <c r="A720" s="14"/>
      <c r="B720" s="247"/>
      <c r="C720" s="248"/>
      <c r="D720" s="238" t="s">
        <v>155</v>
      </c>
      <c r="E720" s="249" t="s">
        <v>1</v>
      </c>
      <c r="F720" s="250" t="s">
        <v>1024</v>
      </c>
      <c r="G720" s="248"/>
      <c r="H720" s="251">
        <v>0.52800000000000002</v>
      </c>
      <c r="I720" s="252"/>
      <c r="J720" s="248"/>
      <c r="K720" s="248"/>
      <c r="L720" s="253"/>
      <c r="M720" s="254"/>
      <c r="N720" s="255"/>
      <c r="O720" s="255"/>
      <c r="P720" s="255"/>
      <c r="Q720" s="255"/>
      <c r="R720" s="255"/>
      <c r="S720" s="255"/>
      <c r="T720" s="256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57" t="s">
        <v>155</v>
      </c>
      <c r="AU720" s="257" t="s">
        <v>86</v>
      </c>
      <c r="AV720" s="14" t="s">
        <v>86</v>
      </c>
      <c r="AW720" s="14" t="s">
        <v>33</v>
      </c>
      <c r="AX720" s="14" t="s">
        <v>76</v>
      </c>
      <c r="AY720" s="257" t="s">
        <v>144</v>
      </c>
    </row>
    <row r="721" s="14" customFormat="1">
      <c r="A721" s="14"/>
      <c r="B721" s="247"/>
      <c r="C721" s="248"/>
      <c r="D721" s="238" t="s">
        <v>155</v>
      </c>
      <c r="E721" s="249" t="s">
        <v>1</v>
      </c>
      <c r="F721" s="250" t="s">
        <v>1025</v>
      </c>
      <c r="G721" s="248"/>
      <c r="H721" s="251">
        <v>0.17599999999999999</v>
      </c>
      <c r="I721" s="252"/>
      <c r="J721" s="248"/>
      <c r="K721" s="248"/>
      <c r="L721" s="253"/>
      <c r="M721" s="254"/>
      <c r="N721" s="255"/>
      <c r="O721" s="255"/>
      <c r="P721" s="255"/>
      <c r="Q721" s="255"/>
      <c r="R721" s="255"/>
      <c r="S721" s="255"/>
      <c r="T721" s="256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57" t="s">
        <v>155</v>
      </c>
      <c r="AU721" s="257" t="s">
        <v>86</v>
      </c>
      <c r="AV721" s="14" t="s">
        <v>86</v>
      </c>
      <c r="AW721" s="14" t="s">
        <v>33</v>
      </c>
      <c r="AX721" s="14" t="s">
        <v>76</v>
      </c>
      <c r="AY721" s="257" t="s">
        <v>144</v>
      </c>
    </row>
    <row r="722" s="15" customFormat="1">
      <c r="A722" s="15"/>
      <c r="B722" s="258"/>
      <c r="C722" s="259"/>
      <c r="D722" s="238" t="s">
        <v>155</v>
      </c>
      <c r="E722" s="260" t="s">
        <v>1</v>
      </c>
      <c r="F722" s="261" t="s">
        <v>160</v>
      </c>
      <c r="G722" s="259"/>
      <c r="H722" s="262">
        <v>1.0640000000000001</v>
      </c>
      <c r="I722" s="263"/>
      <c r="J722" s="259"/>
      <c r="K722" s="259"/>
      <c r="L722" s="264"/>
      <c r="M722" s="265"/>
      <c r="N722" s="266"/>
      <c r="O722" s="266"/>
      <c r="P722" s="266"/>
      <c r="Q722" s="266"/>
      <c r="R722" s="266"/>
      <c r="S722" s="266"/>
      <c r="T722" s="267"/>
      <c r="U722" s="15"/>
      <c r="V722" s="15"/>
      <c r="W722" s="15"/>
      <c r="X722" s="15"/>
      <c r="Y722" s="15"/>
      <c r="Z722" s="15"/>
      <c r="AA722" s="15"/>
      <c r="AB722" s="15"/>
      <c r="AC722" s="15"/>
      <c r="AD722" s="15"/>
      <c r="AE722" s="15"/>
      <c r="AT722" s="268" t="s">
        <v>155</v>
      </c>
      <c r="AU722" s="268" t="s">
        <v>86</v>
      </c>
      <c r="AV722" s="15" t="s">
        <v>151</v>
      </c>
      <c r="AW722" s="15" t="s">
        <v>33</v>
      </c>
      <c r="AX722" s="15" t="s">
        <v>84</v>
      </c>
      <c r="AY722" s="268" t="s">
        <v>144</v>
      </c>
    </row>
    <row r="723" s="2" customFormat="1" ht="33" customHeight="1">
      <c r="A723" s="38"/>
      <c r="B723" s="39"/>
      <c r="C723" s="218" t="s">
        <v>1026</v>
      </c>
      <c r="D723" s="218" t="s">
        <v>146</v>
      </c>
      <c r="E723" s="219" t="s">
        <v>1027</v>
      </c>
      <c r="F723" s="220" t="s">
        <v>1028</v>
      </c>
      <c r="G723" s="221" t="s">
        <v>149</v>
      </c>
      <c r="H723" s="222">
        <v>27</v>
      </c>
      <c r="I723" s="223"/>
      <c r="J723" s="224">
        <f>ROUND(I723*H723,2)</f>
        <v>0</v>
      </c>
      <c r="K723" s="220" t="s">
        <v>150</v>
      </c>
      <c r="L723" s="44"/>
      <c r="M723" s="225" t="s">
        <v>1</v>
      </c>
      <c r="N723" s="226" t="s">
        <v>41</v>
      </c>
      <c r="O723" s="91"/>
      <c r="P723" s="227">
        <f>O723*H723</f>
        <v>0</v>
      </c>
      <c r="Q723" s="227">
        <v>0</v>
      </c>
      <c r="R723" s="227">
        <f>Q723*H723</f>
        <v>0</v>
      </c>
      <c r="S723" s="227">
        <v>0</v>
      </c>
      <c r="T723" s="228">
        <f>S723*H723</f>
        <v>0</v>
      </c>
      <c r="U723" s="38"/>
      <c r="V723" s="38"/>
      <c r="W723" s="38"/>
      <c r="X723" s="38"/>
      <c r="Y723" s="38"/>
      <c r="Z723" s="38"/>
      <c r="AA723" s="38"/>
      <c r="AB723" s="38"/>
      <c r="AC723" s="38"/>
      <c r="AD723" s="38"/>
      <c r="AE723" s="38"/>
      <c r="AR723" s="229" t="s">
        <v>262</v>
      </c>
      <c r="AT723" s="229" t="s">
        <v>146</v>
      </c>
      <c r="AU723" s="229" t="s">
        <v>86</v>
      </c>
      <c r="AY723" s="17" t="s">
        <v>144</v>
      </c>
      <c r="BE723" s="230">
        <f>IF(N723="základní",J723,0)</f>
        <v>0</v>
      </c>
      <c r="BF723" s="230">
        <f>IF(N723="snížená",J723,0)</f>
        <v>0</v>
      </c>
      <c r="BG723" s="230">
        <f>IF(N723="zákl. přenesená",J723,0)</f>
        <v>0</v>
      </c>
      <c r="BH723" s="230">
        <f>IF(N723="sníž. přenesená",J723,0)</f>
        <v>0</v>
      </c>
      <c r="BI723" s="230">
        <f>IF(N723="nulová",J723,0)</f>
        <v>0</v>
      </c>
      <c r="BJ723" s="17" t="s">
        <v>84</v>
      </c>
      <c r="BK723" s="230">
        <f>ROUND(I723*H723,2)</f>
        <v>0</v>
      </c>
      <c r="BL723" s="17" t="s">
        <v>262</v>
      </c>
      <c r="BM723" s="229" t="s">
        <v>1029</v>
      </c>
    </row>
    <row r="724" s="2" customFormat="1">
      <c r="A724" s="38"/>
      <c r="B724" s="39"/>
      <c r="C724" s="40"/>
      <c r="D724" s="231" t="s">
        <v>153</v>
      </c>
      <c r="E724" s="40"/>
      <c r="F724" s="232" t="s">
        <v>1030</v>
      </c>
      <c r="G724" s="40"/>
      <c r="H724" s="40"/>
      <c r="I724" s="233"/>
      <c r="J724" s="40"/>
      <c r="K724" s="40"/>
      <c r="L724" s="44"/>
      <c r="M724" s="234"/>
      <c r="N724" s="235"/>
      <c r="O724" s="91"/>
      <c r="P724" s="91"/>
      <c r="Q724" s="91"/>
      <c r="R724" s="91"/>
      <c r="S724" s="91"/>
      <c r="T724" s="92"/>
      <c r="U724" s="38"/>
      <c r="V724" s="38"/>
      <c r="W724" s="38"/>
      <c r="X724" s="38"/>
      <c r="Y724" s="38"/>
      <c r="Z724" s="38"/>
      <c r="AA724" s="38"/>
      <c r="AB724" s="38"/>
      <c r="AC724" s="38"/>
      <c r="AD724" s="38"/>
      <c r="AE724" s="38"/>
      <c r="AT724" s="17" t="s">
        <v>153</v>
      </c>
      <c r="AU724" s="17" t="s">
        <v>86</v>
      </c>
    </row>
    <row r="725" s="14" customFormat="1">
      <c r="A725" s="14"/>
      <c r="B725" s="247"/>
      <c r="C725" s="248"/>
      <c r="D725" s="238" t="s">
        <v>155</v>
      </c>
      <c r="E725" s="249" t="s">
        <v>1</v>
      </c>
      <c r="F725" s="250" t="s">
        <v>1031</v>
      </c>
      <c r="G725" s="248"/>
      <c r="H725" s="251">
        <v>27</v>
      </c>
      <c r="I725" s="252"/>
      <c r="J725" s="248"/>
      <c r="K725" s="248"/>
      <c r="L725" s="253"/>
      <c r="M725" s="254"/>
      <c r="N725" s="255"/>
      <c r="O725" s="255"/>
      <c r="P725" s="255"/>
      <c r="Q725" s="255"/>
      <c r="R725" s="255"/>
      <c r="S725" s="255"/>
      <c r="T725" s="256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57" t="s">
        <v>155</v>
      </c>
      <c r="AU725" s="257" t="s">
        <v>86</v>
      </c>
      <c r="AV725" s="14" t="s">
        <v>86</v>
      </c>
      <c r="AW725" s="14" t="s">
        <v>33</v>
      </c>
      <c r="AX725" s="14" t="s">
        <v>84</v>
      </c>
      <c r="AY725" s="257" t="s">
        <v>144</v>
      </c>
    </row>
    <row r="726" s="2" customFormat="1" ht="21.75" customHeight="1">
      <c r="A726" s="38"/>
      <c r="B726" s="39"/>
      <c r="C726" s="269" t="s">
        <v>1032</v>
      </c>
      <c r="D726" s="269" t="s">
        <v>193</v>
      </c>
      <c r="E726" s="270" t="s">
        <v>1033</v>
      </c>
      <c r="F726" s="271" t="s">
        <v>1034</v>
      </c>
      <c r="G726" s="272" t="s">
        <v>149</v>
      </c>
      <c r="H726" s="273">
        <v>27</v>
      </c>
      <c r="I726" s="274"/>
      <c r="J726" s="275">
        <f>ROUND(I726*H726,2)</f>
        <v>0</v>
      </c>
      <c r="K726" s="271" t="s">
        <v>150</v>
      </c>
      <c r="L726" s="276"/>
      <c r="M726" s="277" t="s">
        <v>1</v>
      </c>
      <c r="N726" s="278" t="s">
        <v>41</v>
      </c>
      <c r="O726" s="91"/>
      <c r="P726" s="227">
        <f>O726*H726</f>
        <v>0</v>
      </c>
      <c r="Q726" s="227">
        <v>0.019900000000000001</v>
      </c>
      <c r="R726" s="227">
        <f>Q726*H726</f>
        <v>0.5373</v>
      </c>
      <c r="S726" s="227">
        <v>0</v>
      </c>
      <c r="T726" s="228">
        <f>S726*H726</f>
        <v>0</v>
      </c>
      <c r="U726" s="38"/>
      <c r="V726" s="38"/>
      <c r="W726" s="38"/>
      <c r="X726" s="38"/>
      <c r="Y726" s="38"/>
      <c r="Z726" s="38"/>
      <c r="AA726" s="38"/>
      <c r="AB726" s="38"/>
      <c r="AC726" s="38"/>
      <c r="AD726" s="38"/>
      <c r="AE726" s="38"/>
      <c r="AR726" s="229" t="s">
        <v>380</v>
      </c>
      <c r="AT726" s="229" t="s">
        <v>193</v>
      </c>
      <c r="AU726" s="229" t="s">
        <v>86</v>
      </c>
      <c r="AY726" s="17" t="s">
        <v>144</v>
      </c>
      <c r="BE726" s="230">
        <f>IF(N726="základní",J726,0)</f>
        <v>0</v>
      </c>
      <c r="BF726" s="230">
        <f>IF(N726="snížená",J726,0)</f>
        <v>0</v>
      </c>
      <c r="BG726" s="230">
        <f>IF(N726="zákl. přenesená",J726,0)</f>
        <v>0</v>
      </c>
      <c r="BH726" s="230">
        <f>IF(N726="sníž. přenesená",J726,0)</f>
        <v>0</v>
      </c>
      <c r="BI726" s="230">
        <f>IF(N726="nulová",J726,0)</f>
        <v>0</v>
      </c>
      <c r="BJ726" s="17" t="s">
        <v>84</v>
      </c>
      <c r="BK726" s="230">
        <f>ROUND(I726*H726,2)</f>
        <v>0</v>
      </c>
      <c r="BL726" s="17" t="s">
        <v>262</v>
      </c>
      <c r="BM726" s="229" t="s">
        <v>1035</v>
      </c>
    </row>
    <row r="727" s="2" customFormat="1" ht="33" customHeight="1">
      <c r="A727" s="38"/>
      <c r="B727" s="39"/>
      <c r="C727" s="218" t="s">
        <v>7</v>
      </c>
      <c r="D727" s="218" t="s">
        <v>146</v>
      </c>
      <c r="E727" s="219" t="s">
        <v>1036</v>
      </c>
      <c r="F727" s="220" t="s">
        <v>1037</v>
      </c>
      <c r="G727" s="221" t="s">
        <v>204</v>
      </c>
      <c r="H727" s="222">
        <v>27.199999999999999</v>
      </c>
      <c r="I727" s="223"/>
      <c r="J727" s="224">
        <f>ROUND(I727*H727,2)</f>
        <v>0</v>
      </c>
      <c r="K727" s="220" t="s">
        <v>150</v>
      </c>
      <c r="L727" s="44"/>
      <c r="M727" s="225" t="s">
        <v>1</v>
      </c>
      <c r="N727" s="226" t="s">
        <v>41</v>
      </c>
      <c r="O727" s="91"/>
      <c r="P727" s="227">
        <f>O727*H727</f>
        <v>0</v>
      </c>
      <c r="Q727" s="227">
        <v>0</v>
      </c>
      <c r="R727" s="227">
        <f>Q727*H727</f>
        <v>0</v>
      </c>
      <c r="S727" s="227">
        <v>0.29999999999999999</v>
      </c>
      <c r="T727" s="228">
        <f>S727*H727</f>
        <v>8.1600000000000001</v>
      </c>
      <c r="U727" s="38"/>
      <c r="V727" s="38"/>
      <c r="W727" s="38"/>
      <c r="X727" s="38"/>
      <c r="Y727" s="38"/>
      <c r="Z727" s="38"/>
      <c r="AA727" s="38"/>
      <c r="AB727" s="38"/>
      <c r="AC727" s="38"/>
      <c r="AD727" s="38"/>
      <c r="AE727" s="38"/>
      <c r="AR727" s="229" t="s">
        <v>262</v>
      </c>
      <c r="AT727" s="229" t="s">
        <v>146</v>
      </c>
      <c r="AU727" s="229" t="s">
        <v>86</v>
      </c>
      <c r="AY727" s="17" t="s">
        <v>144</v>
      </c>
      <c r="BE727" s="230">
        <f>IF(N727="základní",J727,0)</f>
        <v>0</v>
      </c>
      <c r="BF727" s="230">
        <f>IF(N727="snížená",J727,0)</f>
        <v>0</v>
      </c>
      <c r="BG727" s="230">
        <f>IF(N727="zákl. přenesená",J727,0)</f>
        <v>0</v>
      </c>
      <c r="BH727" s="230">
        <f>IF(N727="sníž. přenesená",J727,0)</f>
        <v>0</v>
      </c>
      <c r="BI727" s="230">
        <f>IF(N727="nulová",J727,0)</f>
        <v>0</v>
      </c>
      <c r="BJ727" s="17" t="s">
        <v>84</v>
      </c>
      <c r="BK727" s="230">
        <f>ROUND(I727*H727,2)</f>
        <v>0</v>
      </c>
      <c r="BL727" s="17" t="s">
        <v>262</v>
      </c>
      <c r="BM727" s="229" t="s">
        <v>1038</v>
      </c>
    </row>
    <row r="728" s="2" customFormat="1">
      <c r="A728" s="38"/>
      <c r="B728" s="39"/>
      <c r="C728" s="40"/>
      <c r="D728" s="231" t="s">
        <v>153</v>
      </c>
      <c r="E728" s="40"/>
      <c r="F728" s="232" t="s">
        <v>1039</v>
      </c>
      <c r="G728" s="40"/>
      <c r="H728" s="40"/>
      <c r="I728" s="233"/>
      <c r="J728" s="40"/>
      <c r="K728" s="40"/>
      <c r="L728" s="44"/>
      <c r="M728" s="234"/>
      <c r="N728" s="235"/>
      <c r="O728" s="91"/>
      <c r="P728" s="91"/>
      <c r="Q728" s="91"/>
      <c r="R728" s="91"/>
      <c r="S728" s="91"/>
      <c r="T728" s="92"/>
      <c r="U728" s="38"/>
      <c r="V728" s="38"/>
      <c r="W728" s="38"/>
      <c r="X728" s="38"/>
      <c r="Y728" s="38"/>
      <c r="Z728" s="38"/>
      <c r="AA728" s="38"/>
      <c r="AB728" s="38"/>
      <c r="AC728" s="38"/>
      <c r="AD728" s="38"/>
      <c r="AE728" s="38"/>
      <c r="AT728" s="17" t="s">
        <v>153</v>
      </c>
      <c r="AU728" s="17" t="s">
        <v>86</v>
      </c>
    </row>
    <row r="729" s="13" customFormat="1">
      <c r="A729" s="13"/>
      <c r="B729" s="236"/>
      <c r="C729" s="237"/>
      <c r="D729" s="238" t="s">
        <v>155</v>
      </c>
      <c r="E729" s="239" t="s">
        <v>1</v>
      </c>
      <c r="F729" s="240" t="s">
        <v>1040</v>
      </c>
      <c r="G729" s="237"/>
      <c r="H729" s="239" t="s">
        <v>1</v>
      </c>
      <c r="I729" s="241"/>
      <c r="J729" s="237"/>
      <c r="K729" s="237"/>
      <c r="L729" s="242"/>
      <c r="M729" s="243"/>
      <c r="N729" s="244"/>
      <c r="O729" s="244"/>
      <c r="P729" s="244"/>
      <c r="Q729" s="244"/>
      <c r="R729" s="244"/>
      <c r="S729" s="244"/>
      <c r="T729" s="245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46" t="s">
        <v>155</v>
      </c>
      <c r="AU729" s="246" t="s">
        <v>86</v>
      </c>
      <c r="AV729" s="13" t="s">
        <v>84</v>
      </c>
      <c r="AW729" s="13" t="s">
        <v>33</v>
      </c>
      <c r="AX729" s="13" t="s">
        <v>76</v>
      </c>
      <c r="AY729" s="246" t="s">
        <v>144</v>
      </c>
    </row>
    <row r="730" s="14" customFormat="1">
      <c r="A730" s="14"/>
      <c r="B730" s="247"/>
      <c r="C730" s="248"/>
      <c r="D730" s="238" t="s">
        <v>155</v>
      </c>
      <c r="E730" s="249" t="s">
        <v>1</v>
      </c>
      <c r="F730" s="250" t="s">
        <v>1041</v>
      </c>
      <c r="G730" s="248"/>
      <c r="H730" s="251">
        <v>24.699999999999999</v>
      </c>
      <c r="I730" s="252"/>
      <c r="J730" s="248"/>
      <c r="K730" s="248"/>
      <c r="L730" s="253"/>
      <c r="M730" s="254"/>
      <c r="N730" s="255"/>
      <c r="O730" s="255"/>
      <c r="P730" s="255"/>
      <c r="Q730" s="255"/>
      <c r="R730" s="255"/>
      <c r="S730" s="255"/>
      <c r="T730" s="256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57" t="s">
        <v>155</v>
      </c>
      <c r="AU730" s="257" t="s">
        <v>86</v>
      </c>
      <c r="AV730" s="14" t="s">
        <v>86</v>
      </c>
      <c r="AW730" s="14" t="s">
        <v>33</v>
      </c>
      <c r="AX730" s="14" t="s">
        <v>76</v>
      </c>
      <c r="AY730" s="257" t="s">
        <v>144</v>
      </c>
    </row>
    <row r="731" s="13" customFormat="1">
      <c r="A731" s="13"/>
      <c r="B731" s="236"/>
      <c r="C731" s="237"/>
      <c r="D731" s="238" t="s">
        <v>155</v>
      </c>
      <c r="E731" s="239" t="s">
        <v>1</v>
      </c>
      <c r="F731" s="240" t="s">
        <v>1042</v>
      </c>
      <c r="G731" s="237"/>
      <c r="H731" s="239" t="s">
        <v>1</v>
      </c>
      <c r="I731" s="241"/>
      <c r="J731" s="237"/>
      <c r="K731" s="237"/>
      <c r="L731" s="242"/>
      <c r="M731" s="243"/>
      <c r="N731" s="244"/>
      <c r="O731" s="244"/>
      <c r="P731" s="244"/>
      <c r="Q731" s="244"/>
      <c r="R731" s="244"/>
      <c r="S731" s="244"/>
      <c r="T731" s="245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46" t="s">
        <v>155</v>
      </c>
      <c r="AU731" s="246" t="s">
        <v>86</v>
      </c>
      <c r="AV731" s="13" t="s">
        <v>84</v>
      </c>
      <c r="AW731" s="13" t="s">
        <v>33</v>
      </c>
      <c r="AX731" s="13" t="s">
        <v>76</v>
      </c>
      <c r="AY731" s="246" t="s">
        <v>144</v>
      </c>
    </row>
    <row r="732" s="14" customFormat="1">
      <c r="A732" s="14"/>
      <c r="B732" s="247"/>
      <c r="C732" s="248"/>
      <c r="D732" s="238" t="s">
        <v>155</v>
      </c>
      <c r="E732" s="249" t="s">
        <v>1</v>
      </c>
      <c r="F732" s="250" t="s">
        <v>1043</v>
      </c>
      <c r="G732" s="248"/>
      <c r="H732" s="251">
        <v>2.5</v>
      </c>
      <c r="I732" s="252"/>
      <c r="J732" s="248"/>
      <c r="K732" s="248"/>
      <c r="L732" s="253"/>
      <c r="M732" s="254"/>
      <c r="N732" s="255"/>
      <c r="O732" s="255"/>
      <c r="P732" s="255"/>
      <c r="Q732" s="255"/>
      <c r="R732" s="255"/>
      <c r="S732" s="255"/>
      <c r="T732" s="256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57" t="s">
        <v>155</v>
      </c>
      <c r="AU732" s="257" t="s">
        <v>86</v>
      </c>
      <c r="AV732" s="14" t="s">
        <v>86</v>
      </c>
      <c r="AW732" s="14" t="s">
        <v>33</v>
      </c>
      <c r="AX732" s="14" t="s">
        <v>76</v>
      </c>
      <c r="AY732" s="257" t="s">
        <v>144</v>
      </c>
    </row>
    <row r="733" s="15" customFormat="1">
      <c r="A733" s="15"/>
      <c r="B733" s="258"/>
      <c r="C733" s="259"/>
      <c r="D733" s="238" t="s">
        <v>155</v>
      </c>
      <c r="E733" s="260" t="s">
        <v>1</v>
      </c>
      <c r="F733" s="261" t="s">
        <v>160</v>
      </c>
      <c r="G733" s="259"/>
      <c r="H733" s="262">
        <v>27.199999999999999</v>
      </c>
      <c r="I733" s="263"/>
      <c r="J733" s="259"/>
      <c r="K733" s="259"/>
      <c r="L733" s="264"/>
      <c r="M733" s="265"/>
      <c r="N733" s="266"/>
      <c r="O733" s="266"/>
      <c r="P733" s="266"/>
      <c r="Q733" s="266"/>
      <c r="R733" s="266"/>
      <c r="S733" s="266"/>
      <c r="T733" s="267"/>
      <c r="U733" s="15"/>
      <c r="V733" s="15"/>
      <c r="W733" s="15"/>
      <c r="X733" s="15"/>
      <c r="Y733" s="15"/>
      <c r="Z733" s="15"/>
      <c r="AA733" s="15"/>
      <c r="AB733" s="15"/>
      <c r="AC733" s="15"/>
      <c r="AD733" s="15"/>
      <c r="AE733" s="15"/>
      <c r="AT733" s="268" t="s">
        <v>155</v>
      </c>
      <c r="AU733" s="268" t="s">
        <v>86</v>
      </c>
      <c r="AV733" s="15" t="s">
        <v>151</v>
      </c>
      <c r="AW733" s="15" t="s">
        <v>33</v>
      </c>
      <c r="AX733" s="15" t="s">
        <v>84</v>
      </c>
      <c r="AY733" s="268" t="s">
        <v>144</v>
      </c>
    </row>
    <row r="734" s="2" customFormat="1" ht="24.15" customHeight="1">
      <c r="A734" s="38"/>
      <c r="B734" s="39"/>
      <c r="C734" s="218" t="s">
        <v>257</v>
      </c>
      <c r="D734" s="218" t="s">
        <v>146</v>
      </c>
      <c r="E734" s="219" t="s">
        <v>1044</v>
      </c>
      <c r="F734" s="220" t="s">
        <v>1045</v>
      </c>
      <c r="G734" s="221" t="s">
        <v>204</v>
      </c>
      <c r="H734" s="222">
        <v>221.25999999999999</v>
      </c>
      <c r="I734" s="223"/>
      <c r="J734" s="224">
        <f>ROUND(I734*H734,2)</f>
        <v>0</v>
      </c>
      <c r="K734" s="220" t="s">
        <v>150</v>
      </c>
      <c r="L734" s="44"/>
      <c r="M734" s="225" t="s">
        <v>1</v>
      </c>
      <c r="N734" s="226" t="s">
        <v>41</v>
      </c>
      <c r="O734" s="91"/>
      <c r="P734" s="227">
        <f>O734*H734</f>
        <v>0</v>
      </c>
      <c r="Q734" s="227">
        <v>0</v>
      </c>
      <c r="R734" s="227">
        <f>Q734*H734</f>
        <v>0</v>
      </c>
      <c r="S734" s="227">
        <v>0.014</v>
      </c>
      <c r="T734" s="228">
        <f>S734*H734</f>
        <v>3.0976399999999997</v>
      </c>
      <c r="U734" s="38"/>
      <c r="V734" s="38"/>
      <c r="W734" s="38"/>
      <c r="X734" s="38"/>
      <c r="Y734" s="38"/>
      <c r="Z734" s="38"/>
      <c r="AA734" s="38"/>
      <c r="AB734" s="38"/>
      <c r="AC734" s="38"/>
      <c r="AD734" s="38"/>
      <c r="AE734" s="38"/>
      <c r="AR734" s="229" t="s">
        <v>262</v>
      </c>
      <c r="AT734" s="229" t="s">
        <v>146</v>
      </c>
      <c r="AU734" s="229" t="s">
        <v>86</v>
      </c>
      <c r="AY734" s="17" t="s">
        <v>144</v>
      </c>
      <c r="BE734" s="230">
        <f>IF(N734="základní",J734,0)</f>
        <v>0</v>
      </c>
      <c r="BF734" s="230">
        <f>IF(N734="snížená",J734,0)</f>
        <v>0</v>
      </c>
      <c r="BG734" s="230">
        <f>IF(N734="zákl. přenesená",J734,0)</f>
        <v>0</v>
      </c>
      <c r="BH734" s="230">
        <f>IF(N734="sníž. přenesená",J734,0)</f>
        <v>0</v>
      </c>
      <c r="BI734" s="230">
        <f>IF(N734="nulová",J734,0)</f>
        <v>0</v>
      </c>
      <c r="BJ734" s="17" t="s">
        <v>84</v>
      </c>
      <c r="BK734" s="230">
        <f>ROUND(I734*H734,2)</f>
        <v>0</v>
      </c>
      <c r="BL734" s="17" t="s">
        <v>262</v>
      </c>
      <c r="BM734" s="229" t="s">
        <v>1046</v>
      </c>
    </row>
    <row r="735" s="2" customFormat="1">
      <c r="A735" s="38"/>
      <c r="B735" s="39"/>
      <c r="C735" s="40"/>
      <c r="D735" s="231" t="s">
        <v>153</v>
      </c>
      <c r="E735" s="40"/>
      <c r="F735" s="232" t="s">
        <v>1047</v>
      </c>
      <c r="G735" s="40"/>
      <c r="H735" s="40"/>
      <c r="I735" s="233"/>
      <c r="J735" s="40"/>
      <c r="K735" s="40"/>
      <c r="L735" s="44"/>
      <c r="M735" s="234"/>
      <c r="N735" s="235"/>
      <c r="O735" s="91"/>
      <c r="P735" s="91"/>
      <c r="Q735" s="91"/>
      <c r="R735" s="91"/>
      <c r="S735" s="91"/>
      <c r="T735" s="92"/>
      <c r="U735" s="38"/>
      <c r="V735" s="38"/>
      <c r="W735" s="38"/>
      <c r="X735" s="38"/>
      <c r="Y735" s="38"/>
      <c r="Z735" s="38"/>
      <c r="AA735" s="38"/>
      <c r="AB735" s="38"/>
      <c r="AC735" s="38"/>
      <c r="AD735" s="38"/>
      <c r="AE735" s="38"/>
      <c r="AT735" s="17" t="s">
        <v>153</v>
      </c>
      <c r="AU735" s="17" t="s">
        <v>86</v>
      </c>
    </row>
    <row r="736" s="13" customFormat="1">
      <c r="A736" s="13"/>
      <c r="B736" s="236"/>
      <c r="C736" s="237"/>
      <c r="D736" s="238" t="s">
        <v>155</v>
      </c>
      <c r="E736" s="239" t="s">
        <v>1</v>
      </c>
      <c r="F736" s="240" t="s">
        <v>1048</v>
      </c>
      <c r="G736" s="237"/>
      <c r="H736" s="239" t="s">
        <v>1</v>
      </c>
      <c r="I736" s="241"/>
      <c r="J736" s="237"/>
      <c r="K736" s="237"/>
      <c r="L736" s="242"/>
      <c r="M736" s="243"/>
      <c r="N736" s="244"/>
      <c r="O736" s="244"/>
      <c r="P736" s="244"/>
      <c r="Q736" s="244"/>
      <c r="R736" s="244"/>
      <c r="S736" s="244"/>
      <c r="T736" s="245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46" t="s">
        <v>155</v>
      </c>
      <c r="AU736" s="246" t="s">
        <v>86</v>
      </c>
      <c r="AV736" s="13" t="s">
        <v>84</v>
      </c>
      <c r="AW736" s="13" t="s">
        <v>33</v>
      </c>
      <c r="AX736" s="13" t="s">
        <v>76</v>
      </c>
      <c r="AY736" s="246" t="s">
        <v>144</v>
      </c>
    </row>
    <row r="737" s="14" customFormat="1">
      <c r="A737" s="14"/>
      <c r="B737" s="247"/>
      <c r="C737" s="248"/>
      <c r="D737" s="238" t="s">
        <v>155</v>
      </c>
      <c r="E737" s="249" t="s">
        <v>1</v>
      </c>
      <c r="F737" s="250" t="s">
        <v>1049</v>
      </c>
      <c r="G737" s="248"/>
      <c r="H737" s="251">
        <v>81.900000000000006</v>
      </c>
      <c r="I737" s="252"/>
      <c r="J737" s="248"/>
      <c r="K737" s="248"/>
      <c r="L737" s="253"/>
      <c r="M737" s="254"/>
      <c r="N737" s="255"/>
      <c r="O737" s="255"/>
      <c r="P737" s="255"/>
      <c r="Q737" s="255"/>
      <c r="R737" s="255"/>
      <c r="S737" s="255"/>
      <c r="T737" s="256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7" t="s">
        <v>155</v>
      </c>
      <c r="AU737" s="257" t="s">
        <v>86</v>
      </c>
      <c r="AV737" s="14" t="s">
        <v>86</v>
      </c>
      <c r="AW737" s="14" t="s">
        <v>33</v>
      </c>
      <c r="AX737" s="14" t="s">
        <v>76</v>
      </c>
      <c r="AY737" s="257" t="s">
        <v>144</v>
      </c>
    </row>
    <row r="738" s="13" customFormat="1">
      <c r="A738" s="13"/>
      <c r="B738" s="236"/>
      <c r="C738" s="237"/>
      <c r="D738" s="238" t="s">
        <v>155</v>
      </c>
      <c r="E738" s="239" t="s">
        <v>1</v>
      </c>
      <c r="F738" s="240" t="s">
        <v>1050</v>
      </c>
      <c r="G738" s="237"/>
      <c r="H738" s="239" t="s">
        <v>1</v>
      </c>
      <c r="I738" s="241"/>
      <c r="J738" s="237"/>
      <c r="K738" s="237"/>
      <c r="L738" s="242"/>
      <c r="M738" s="243"/>
      <c r="N738" s="244"/>
      <c r="O738" s="244"/>
      <c r="P738" s="244"/>
      <c r="Q738" s="244"/>
      <c r="R738" s="244"/>
      <c r="S738" s="244"/>
      <c r="T738" s="245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46" t="s">
        <v>155</v>
      </c>
      <c r="AU738" s="246" t="s">
        <v>86</v>
      </c>
      <c r="AV738" s="13" t="s">
        <v>84</v>
      </c>
      <c r="AW738" s="13" t="s">
        <v>33</v>
      </c>
      <c r="AX738" s="13" t="s">
        <v>76</v>
      </c>
      <c r="AY738" s="246" t="s">
        <v>144</v>
      </c>
    </row>
    <row r="739" s="14" customFormat="1">
      <c r="A739" s="14"/>
      <c r="B739" s="247"/>
      <c r="C739" s="248"/>
      <c r="D739" s="238" t="s">
        <v>155</v>
      </c>
      <c r="E739" s="249" t="s">
        <v>1</v>
      </c>
      <c r="F739" s="250" t="s">
        <v>1051</v>
      </c>
      <c r="G739" s="248"/>
      <c r="H739" s="251">
        <v>37.200000000000003</v>
      </c>
      <c r="I739" s="252"/>
      <c r="J739" s="248"/>
      <c r="K739" s="248"/>
      <c r="L739" s="253"/>
      <c r="M739" s="254"/>
      <c r="N739" s="255"/>
      <c r="O739" s="255"/>
      <c r="P739" s="255"/>
      <c r="Q739" s="255"/>
      <c r="R739" s="255"/>
      <c r="S739" s="255"/>
      <c r="T739" s="256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57" t="s">
        <v>155</v>
      </c>
      <c r="AU739" s="257" t="s">
        <v>86</v>
      </c>
      <c r="AV739" s="14" t="s">
        <v>86</v>
      </c>
      <c r="AW739" s="14" t="s">
        <v>33</v>
      </c>
      <c r="AX739" s="14" t="s">
        <v>76</v>
      </c>
      <c r="AY739" s="257" t="s">
        <v>144</v>
      </c>
    </row>
    <row r="740" s="13" customFormat="1">
      <c r="A740" s="13"/>
      <c r="B740" s="236"/>
      <c r="C740" s="237"/>
      <c r="D740" s="238" t="s">
        <v>155</v>
      </c>
      <c r="E740" s="239" t="s">
        <v>1</v>
      </c>
      <c r="F740" s="240" t="s">
        <v>1052</v>
      </c>
      <c r="G740" s="237"/>
      <c r="H740" s="239" t="s">
        <v>1</v>
      </c>
      <c r="I740" s="241"/>
      <c r="J740" s="237"/>
      <c r="K740" s="237"/>
      <c r="L740" s="242"/>
      <c r="M740" s="243"/>
      <c r="N740" s="244"/>
      <c r="O740" s="244"/>
      <c r="P740" s="244"/>
      <c r="Q740" s="244"/>
      <c r="R740" s="244"/>
      <c r="S740" s="244"/>
      <c r="T740" s="245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46" t="s">
        <v>155</v>
      </c>
      <c r="AU740" s="246" t="s">
        <v>86</v>
      </c>
      <c r="AV740" s="13" t="s">
        <v>84</v>
      </c>
      <c r="AW740" s="13" t="s">
        <v>33</v>
      </c>
      <c r="AX740" s="13" t="s">
        <v>76</v>
      </c>
      <c r="AY740" s="246" t="s">
        <v>144</v>
      </c>
    </row>
    <row r="741" s="14" customFormat="1">
      <c r="A741" s="14"/>
      <c r="B741" s="247"/>
      <c r="C741" s="248"/>
      <c r="D741" s="238" t="s">
        <v>155</v>
      </c>
      <c r="E741" s="249" t="s">
        <v>1</v>
      </c>
      <c r="F741" s="250" t="s">
        <v>1053</v>
      </c>
      <c r="G741" s="248"/>
      <c r="H741" s="251">
        <v>3</v>
      </c>
      <c r="I741" s="252"/>
      <c r="J741" s="248"/>
      <c r="K741" s="248"/>
      <c r="L741" s="253"/>
      <c r="M741" s="254"/>
      <c r="N741" s="255"/>
      <c r="O741" s="255"/>
      <c r="P741" s="255"/>
      <c r="Q741" s="255"/>
      <c r="R741" s="255"/>
      <c r="S741" s="255"/>
      <c r="T741" s="256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57" t="s">
        <v>155</v>
      </c>
      <c r="AU741" s="257" t="s">
        <v>86</v>
      </c>
      <c r="AV741" s="14" t="s">
        <v>86</v>
      </c>
      <c r="AW741" s="14" t="s">
        <v>33</v>
      </c>
      <c r="AX741" s="14" t="s">
        <v>76</v>
      </c>
      <c r="AY741" s="257" t="s">
        <v>144</v>
      </c>
    </row>
    <row r="742" s="13" customFormat="1">
      <c r="A742" s="13"/>
      <c r="B742" s="236"/>
      <c r="C742" s="237"/>
      <c r="D742" s="238" t="s">
        <v>155</v>
      </c>
      <c r="E742" s="239" t="s">
        <v>1</v>
      </c>
      <c r="F742" s="240" t="s">
        <v>1054</v>
      </c>
      <c r="G742" s="237"/>
      <c r="H742" s="239" t="s">
        <v>1</v>
      </c>
      <c r="I742" s="241"/>
      <c r="J742" s="237"/>
      <c r="K742" s="237"/>
      <c r="L742" s="242"/>
      <c r="M742" s="243"/>
      <c r="N742" s="244"/>
      <c r="O742" s="244"/>
      <c r="P742" s="244"/>
      <c r="Q742" s="244"/>
      <c r="R742" s="244"/>
      <c r="S742" s="244"/>
      <c r="T742" s="245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46" t="s">
        <v>155</v>
      </c>
      <c r="AU742" s="246" t="s">
        <v>86</v>
      </c>
      <c r="AV742" s="13" t="s">
        <v>84</v>
      </c>
      <c r="AW742" s="13" t="s">
        <v>33</v>
      </c>
      <c r="AX742" s="13" t="s">
        <v>76</v>
      </c>
      <c r="AY742" s="246" t="s">
        <v>144</v>
      </c>
    </row>
    <row r="743" s="14" customFormat="1">
      <c r="A743" s="14"/>
      <c r="B743" s="247"/>
      <c r="C743" s="248"/>
      <c r="D743" s="238" t="s">
        <v>155</v>
      </c>
      <c r="E743" s="249" t="s">
        <v>1</v>
      </c>
      <c r="F743" s="250" t="s">
        <v>1055</v>
      </c>
      <c r="G743" s="248"/>
      <c r="H743" s="251">
        <v>58.100000000000001</v>
      </c>
      <c r="I743" s="252"/>
      <c r="J743" s="248"/>
      <c r="K743" s="248"/>
      <c r="L743" s="253"/>
      <c r="M743" s="254"/>
      <c r="N743" s="255"/>
      <c r="O743" s="255"/>
      <c r="P743" s="255"/>
      <c r="Q743" s="255"/>
      <c r="R743" s="255"/>
      <c r="S743" s="255"/>
      <c r="T743" s="256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57" t="s">
        <v>155</v>
      </c>
      <c r="AU743" s="257" t="s">
        <v>86</v>
      </c>
      <c r="AV743" s="14" t="s">
        <v>86</v>
      </c>
      <c r="AW743" s="14" t="s">
        <v>33</v>
      </c>
      <c r="AX743" s="14" t="s">
        <v>76</v>
      </c>
      <c r="AY743" s="257" t="s">
        <v>144</v>
      </c>
    </row>
    <row r="744" s="13" customFormat="1">
      <c r="A744" s="13"/>
      <c r="B744" s="236"/>
      <c r="C744" s="237"/>
      <c r="D744" s="238" t="s">
        <v>155</v>
      </c>
      <c r="E744" s="239" t="s">
        <v>1</v>
      </c>
      <c r="F744" s="240" t="s">
        <v>1056</v>
      </c>
      <c r="G744" s="237"/>
      <c r="H744" s="239" t="s">
        <v>1</v>
      </c>
      <c r="I744" s="241"/>
      <c r="J744" s="237"/>
      <c r="K744" s="237"/>
      <c r="L744" s="242"/>
      <c r="M744" s="243"/>
      <c r="N744" s="244"/>
      <c r="O744" s="244"/>
      <c r="P744" s="244"/>
      <c r="Q744" s="244"/>
      <c r="R744" s="244"/>
      <c r="S744" s="244"/>
      <c r="T744" s="245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46" t="s">
        <v>155</v>
      </c>
      <c r="AU744" s="246" t="s">
        <v>86</v>
      </c>
      <c r="AV744" s="13" t="s">
        <v>84</v>
      </c>
      <c r="AW744" s="13" t="s">
        <v>33</v>
      </c>
      <c r="AX744" s="13" t="s">
        <v>76</v>
      </c>
      <c r="AY744" s="246" t="s">
        <v>144</v>
      </c>
    </row>
    <row r="745" s="14" customFormat="1">
      <c r="A745" s="14"/>
      <c r="B745" s="247"/>
      <c r="C745" s="248"/>
      <c r="D745" s="238" t="s">
        <v>155</v>
      </c>
      <c r="E745" s="249" t="s">
        <v>1</v>
      </c>
      <c r="F745" s="250" t="s">
        <v>1057</v>
      </c>
      <c r="G745" s="248"/>
      <c r="H745" s="251">
        <v>5.2000000000000002</v>
      </c>
      <c r="I745" s="252"/>
      <c r="J745" s="248"/>
      <c r="K745" s="248"/>
      <c r="L745" s="253"/>
      <c r="M745" s="254"/>
      <c r="N745" s="255"/>
      <c r="O745" s="255"/>
      <c r="P745" s="255"/>
      <c r="Q745" s="255"/>
      <c r="R745" s="255"/>
      <c r="S745" s="255"/>
      <c r="T745" s="256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57" t="s">
        <v>155</v>
      </c>
      <c r="AU745" s="257" t="s">
        <v>86</v>
      </c>
      <c r="AV745" s="14" t="s">
        <v>86</v>
      </c>
      <c r="AW745" s="14" t="s">
        <v>33</v>
      </c>
      <c r="AX745" s="14" t="s">
        <v>76</v>
      </c>
      <c r="AY745" s="257" t="s">
        <v>144</v>
      </c>
    </row>
    <row r="746" s="13" customFormat="1">
      <c r="A746" s="13"/>
      <c r="B746" s="236"/>
      <c r="C746" s="237"/>
      <c r="D746" s="238" t="s">
        <v>155</v>
      </c>
      <c r="E746" s="239" t="s">
        <v>1</v>
      </c>
      <c r="F746" s="240" t="s">
        <v>1058</v>
      </c>
      <c r="G746" s="237"/>
      <c r="H746" s="239" t="s">
        <v>1</v>
      </c>
      <c r="I746" s="241"/>
      <c r="J746" s="237"/>
      <c r="K746" s="237"/>
      <c r="L746" s="242"/>
      <c r="M746" s="243"/>
      <c r="N746" s="244"/>
      <c r="O746" s="244"/>
      <c r="P746" s="244"/>
      <c r="Q746" s="244"/>
      <c r="R746" s="244"/>
      <c r="S746" s="244"/>
      <c r="T746" s="245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46" t="s">
        <v>155</v>
      </c>
      <c r="AU746" s="246" t="s">
        <v>86</v>
      </c>
      <c r="AV746" s="13" t="s">
        <v>84</v>
      </c>
      <c r="AW746" s="13" t="s">
        <v>33</v>
      </c>
      <c r="AX746" s="13" t="s">
        <v>76</v>
      </c>
      <c r="AY746" s="246" t="s">
        <v>144</v>
      </c>
    </row>
    <row r="747" s="13" customFormat="1">
      <c r="A747" s="13"/>
      <c r="B747" s="236"/>
      <c r="C747" s="237"/>
      <c r="D747" s="238" t="s">
        <v>155</v>
      </c>
      <c r="E747" s="239" t="s">
        <v>1</v>
      </c>
      <c r="F747" s="240" t="s">
        <v>1059</v>
      </c>
      <c r="G747" s="237"/>
      <c r="H747" s="239" t="s">
        <v>1</v>
      </c>
      <c r="I747" s="241"/>
      <c r="J747" s="237"/>
      <c r="K747" s="237"/>
      <c r="L747" s="242"/>
      <c r="M747" s="243"/>
      <c r="N747" s="244"/>
      <c r="O747" s="244"/>
      <c r="P747" s="244"/>
      <c r="Q747" s="244"/>
      <c r="R747" s="244"/>
      <c r="S747" s="244"/>
      <c r="T747" s="245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46" t="s">
        <v>155</v>
      </c>
      <c r="AU747" s="246" t="s">
        <v>86</v>
      </c>
      <c r="AV747" s="13" t="s">
        <v>84</v>
      </c>
      <c r="AW747" s="13" t="s">
        <v>33</v>
      </c>
      <c r="AX747" s="13" t="s">
        <v>76</v>
      </c>
      <c r="AY747" s="246" t="s">
        <v>144</v>
      </c>
    </row>
    <row r="748" s="14" customFormat="1">
      <c r="A748" s="14"/>
      <c r="B748" s="247"/>
      <c r="C748" s="248"/>
      <c r="D748" s="238" t="s">
        <v>155</v>
      </c>
      <c r="E748" s="249" t="s">
        <v>1</v>
      </c>
      <c r="F748" s="250" t="s">
        <v>1060</v>
      </c>
      <c r="G748" s="248"/>
      <c r="H748" s="251">
        <v>35.859999999999999</v>
      </c>
      <c r="I748" s="252"/>
      <c r="J748" s="248"/>
      <c r="K748" s="248"/>
      <c r="L748" s="253"/>
      <c r="M748" s="254"/>
      <c r="N748" s="255"/>
      <c r="O748" s="255"/>
      <c r="P748" s="255"/>
      <c r="Q748" s="255"/>
      <c r="R748" s="255"/>
      <c r="S748" s="255"/>
      <c r="T748" s="256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57" t="s">
        <v>155</v>
      </c>
      <c r="AU748" s="257" t="s">
        <v>86</v>
      </c>
      <c r="AV748" s="14" t="s">
        <v>86</v>
      </c>
      <c r="AW748" s="14" t="s">
        <v>33</v>
      </c>
      <c r="AX748" s="14" t="s">
        <v>76</v>
      </c>
      <c r="AY748" s="257" t="s">
        <v>144</v>
      </c>
    </row>
    <row r="749" s="15" customFormat="1">
      <c r="A749" s="15"/>
      <c r="B749" s="258"/>
      <c r="C749" s="259"/>
      <c r="D749" s="238" t="s">
        <v>155</v>
      </c>
      <c r="E749" s="260" t="s">
        <v>1</v>
      </c>
      <c r="F749" s="261" t="s">
        <v>160</v>
      </c>
      <c r="G749" s="259"/>
      <c r="H749" s="262">
        <v>221.25999999999999</v>
      </c>
      <c r="I749" s="263"/>
      <c r="J749" s="259"/>
      <c r="K749" s="259"/>
      <c r="L749" s="264"/>
      <c r="M749" s="265"/>
      <c r="N749" s="266"/>
      <c r="O749" s="266"/>
      <c r="P749" s="266"/>
      <c r="Q749" s="266"/>
      <c r="R749" s="266"/>
      <c r="S749" s="266"/>
      <c r="T749" s="267"/>
      <c r="U749" s="15"/>
      <c r="V749" s="15"/>
      <c r="W749" s="15"/>
      <c r="X749" s="15"/>
      <c r="Y749" s="15"/>
      <c r="Z749" s="15"/>
      <c r="AA749" s="15"/>
      <c r="AB749" s="15"/>
      <c r="AC749" s="15"/>
      <c r="AD749" s="15"/>
      <c r="AE749" s="15"/>
      <c r="AT749" s="268" t="s">
        <v>155</v>
      </c>
      <c r="AU749" s="268" t="s">
        <v>86</v>
      </c>
      <c r="AV749" s="15" t="s">
        <v>151</v>
      </c>
      <c r="AW749" s="15" t="s">
        <v>33</v>
      </c>
      <c r="AX749" s="15" t="s">
        <v>84</v>
      </c>
      <c r="AY749" s="268" t="s">
        <v>144</v>
      </c>
    </row>
    <row r="750" s="2" customFormat="1" ht="33" customHeight="1">
      <c r="A750" s="38"/>
      <c r="B750" s="39"/>
      <c r="C750" s="218" t="s">
        <v>1061</v>
      </c>
      <c r="D750" s="218" t="s">
        <v>146</v>
      </c>
      <c r="E750" s="219" t="s">
        <v>1062</v>
      </c>
      <c r="F750" s="220" t="s">
        <v>1063</v>
      </c>
      <c r="G750" s="221" t="s">
        <v>204</v>
      </c>
      <c r="H750" s="222">
        <v>88</v>
      </c>
      <c r="I750" s="223"/>
      <c r="J750" s="224">
        <f>ROUND(I750*H750,2)</f>
        <v>0</v>
      </c>
      <c r="K750" s="220" t="s">
        <v>150</v>
      </c>
      <c r="L750" s="44"/>
      <c r="M750" s="225" t="s">
        <v>1</v>
      </c>
      <c r="N750" s="226" t="s">
        <v>41</v>
      </c>
      <c r="O750" s="91"/>
      <c r="P750" s="227">
        <f>O750*H750</f>
        <v>0</v>
      </c>
      <c r="Q750" s="227">
        <v>0</v>
      </c>
      <c r="R750" s="227">
        <f>Q750*H750</f>
        <v>0</v>
      </c>
      <c r="S750" s="227">
        <v>0</v>
      </c>
      <c r="T750" s="228">
        <f>S750*H750</f>
        <v>0</v>
      </c>
      <c r="U750" s="38"/>
      <c r="V750" s="38"/>
      <c r="W750" s="38"/>
      <c r="X750" s="38"/>
      <c r="Y750" s="38"/>
      <c r="Z750" s="38"/>
      <c r="AA750" s="38"/>
      <c r="AB750" s="38"/>
      <c r="AC750" s="38"/>
      <c r="AD750" s="38"/>
      <c r="AE750" s="38"/>
      <c r="AR750" s="229" t="s">
        <v>262</v>
      </c>
      <c r="AT750" s="229" t="s">
        <v>146</v>
      </c>
      <c r="AU750" s="229" t="s">
        <v>86</v>
      </c>
      <c r="AY750" s="17" t="s">
        <v>144</v>
      </c>
      <c r="BE750" s="230">
        <f>IF(N750="základní",J750,0)</f>
        <v>0</v>
      </c>
      <c r="BF750" s="230">
        <f>IF(N750="snížená",J750,0)</f>
        <v>0</v>
      </c>
      <c r="BG750" s="230">
        <f>IF(N750="zákl. přenesená",J750,0)</f>
        <v>0</v>
      </c>
      <c r="BH750" s="230">
        <f>IF(N750="sníž. přenesená",J750,0)</f>
        <v>0</v>
      </c>
      <c r="BI750" s="230">
        <f>IF(N750="nulová",J750,0)</f>
        <v>0</v>
      </c>
      <c r="BJ750" s="17" t="s">
        <v>84</v>
      </c>
      <c r="BK750" s="230">
        <f>ROUND(I750*H750,2)</f>
        <v>0</v>
      </c>
      <c r="BL750" s="17" t="s">
        <v>262</v>
      </c>
      <c r="BM750" s="229" t="s">
        <v>1064</v>
      </c>
    </row>
    <row r="751" s="2" customFormat="1">
      <c r="A751" s="38"/>
      <c r="B751" s="39"/>
      <c r="C751" s="40"/>
      <c r="D751" s="231" t="s">
        <v>153</v>
      </c>
      <c r="E751" s="40"/>
      <c r="F751" s="232" t="s">
        <v>1065</v>
      </c>
      <c r="G751" s="40"/>
      <c r="H751" s="40"/>
      <c r="I751" s="233"/>
      <c r="J751" s="40"/>
      <c r="K751" s="40"/>
      <c r="L751" s="44"/>
      <c r="M751" s="234"/>
      <c r="N751" s="235"/>
      <c r="O751" s="91"/>
      <c r="P751" s="91"/>
      <c r="Q751" s="91"/>
      <c r="R751" s="91"/>
      <c r="S751" s="91"/>
      <c r="T751" s="92"/>
      <c r="U751" s="38"/>
      <c r="V751" s="38"/>
      <c r="W751" s="38"/>
      <c r="X751" s="38"/>
      <c r="Y751" s="38"/>
      <c r="Z751" s="38"/>
      <c r="AA751" s="38"/>
      <c r="AB751" s="38"/>
      <c r="AC751" s="38"/>
      <c r="AD751" s="38"/>
      <c r="AE751" s="38"/>
      <c r="AT751" s="17" t="s">
        <v>153</v>
      </c>
      <c r="AU751" s="17" t="s">
        <v>86</v>
      </c>
    </row>
    <row r="752" s="13" customFormat="1">
      <c r="A752" s="13"/>
      <c r="B752" s="236"/>
      <c r="C752" s="237"/>
      <c r="D752" s="238" t="s">
        <v>155</v>
      </c>
      <c r="E752" s="239" t="s">
        <v>1</v>
      </c>
      <c r="F752" s="240" t="s">
        <v>1058</v>
      </c>
      <c r="G752" s="237"/>
      <c r="H752" s="239" t="s">
        <v>1</v>
      </c>
      <c r="I752" s="241"/>
      <c r="J752" s="237"/>
      <c r="K752" s="237"/>
      <c r="L752" s="242"/>
      <c r="M752" s="243"/>
      <c r="N752" s="244"/>
      <c r="O752" s="244"/>
      <c r="P752" s="244"/>
      <c r="Q752" s="244"/>
      <c r="R752" s="244"/>
      <c r="S752" s="244"/>
      <c r="T752" s="245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46" t="s">
        <v>155</v>
      </c>
      <c r="AU752" s="246" t="s">
        <v>86</v>
      </c>
      <c r="AV752" s="13" t="s">
        <v>84</v>
      </c>
      <c r="AW752" s="13" t="s">
        <v>33</v>
      </c>
      <c r="AX752" s="13" t="s">
        <v>76</v>
      </c>
      <c r="AY752" s="246" t="s">
        <v>144</v>
      </c>
    </row>
    <row r="753" s="14" customFormat="1">
      <c r="A753" s="14"/>
      <c r="B753" s="247"/>
      <c r="C753" s="248"/>
      <c r="D753" s="238" t="s">
        <v>155</v>
      </c>
      <c r="E753" s="249" t="s">
        <v>1</v>
      </c>
      <c r="F753" s="250" t="s">
        <v>1066</v>
      </c>
      <c r="G753" s="248"/>
      <c r="H753" s="251">
        <v>54</v>
      </c>
      <c r="I753" s="252"/>
      <c r="J753" s="248"/>
      <c r="K753" s="248"/>
      <c r="L753" s="253"/>
      <c r="M753" s="254"/>
      <c r="N753" s="255"/>
      <c r="O753" s="255"/>
      <c r="P753" s="255"/>
      <c r="Q753" s="255"/>
      <c r="R753" s="255"/>
      <c r="S753" s="255"/>
      <c r="T753" s="256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57" t="s">
        <v>155</v>
      </c>
      <c r="AU753" s="257" t="s">
        <v>86</v>
      </c>
      <c r="AV753" s="14" t="s">
        <v>86</v>
      </c>
      <c r="AW753" s="14" t="s">
        <v>33</v>
      </c>
      <c r="AX753" s="14" t="s">
        <v>76</v>
      </c>
      <c r="AY753" s="257" t="s">
        <v>144</v>
      </c>
    </row>
    <row r="754" s="14" customFormat="1">
      <c r="A754" s="14"/>
      <c r="B754" s="247"/>
      <c r="C754" s="248"/>
      <c r="D754" s="238" t="s">
        <v>155</v>
      </c>
      <c r="E754" s="249" t="s">
        <v>1</v>
      </c>
      <c r="F754" s="250" t="s">
        <v>1067</v>
      </c>
      <c r="G754" s="248"/>
      <c r="H754" s="251">
        <v>34</v>
      </c>
      <c r="I754" s="252"/>
      <c r="J754" s="248"/>
      <c r="K754" s="248"/>
      <c r="L754" s="253"/>
      <c r="M754" s="254"/>
      <c r="N754" s="255"/>
      <c r="O754" s="255"/>
      <c r="P754" s="255"/>
      <c r="Q754" s="255"/>
      <c r="R754" s="255"/>
      <c r="S754" s="255"/>
      <c r="T754" s="256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57" t="s">
        <v>155</v>
      </c>
      <c r="AU754" s="257" t="s">
        <v>86</v>
      </c>
      <c r="AV754" s="14" t="s">
        <v>86</v>
      </c>
      <c r="AW754" s="14" t="s">
        <v>33</v>
      </c>
      <c r="AX754" s="14" t="s">
        <v>76</v>
      </c>
      <c r="AY754" s="257" t="s">
        <v>144</v>
      </c>
    </row>
    <row r="755" s="15" customFormat="1">
      <c r="A755" s="15"/>
      <c r="B755" s="258"/>
      <c r="C755" s="259"/>
      <c r="D755" s="238" t="s">
        <v>155</v>
      </c>
      <c r="E755" s="260" t="s">
        <v>1</v>
      </c>
      <c r="F755" s="261" t="s">
        <v>160</v>
      </c>
      <c r="G755" s="259"/>
      <c r="H755" s="262">
        <v>88</v>
      </c>
      <c r="I755" s="263"/>
      <c r="J755" s="259"/>
      <c r="K755" s="259"/>
      <c r="L755" s="264"/>
      <c r="M755" s="265"/>
      <c r="N755" s="266"/>
      <c r="O755" s="266"/>
      <c r="P755" s="266"/>
      <c r="Q755" s="266"/>
      <c r="R755" s="266"/>
      <c r="S755" s="266"/>
      <c r="T755" s="267"/>
      <c r="U755" s="15"/>
      <c r="V755" s="15"/>
      <c r="W755" s="15"/>
      <c r="X755" s="15"/>
      <c r="Y755" s="15"/>
      <c r="Z755" s="15"/>
      <c r="AA755" s="15"/>
      <c r="AB755" s="15"/>
      <c r="AC755" s="15"/>
      <c r="AD755" s="15"/>
      <c r="AE755" s="15"/>
      <c r="AT755" s="268" t="s">
        <v>155</v>
      </c>
      <c r="AU755" s="268" t="s">
        <v>86</v>
      </c>
      <c r="AV755" s="15" t="s">
        <v>151</v>
      </c>
      <c r="AW755" s="15" t="s">
        <v>33</v>
      </c>
      <c r="AX755" s="15" t="s">
        <v>84</v>
      </c>
      <c r="AY755" s="268" t="s">
        <v>144</v>
      </c>
    </row>
    <row r="756" s="2" customFormat="1" ht="21.75" customHeight="1">
      <c r="A756" s="38"/>
      <c r="B756" s="39"/>
      <c r="C756" s="269" t="s">
        <v>1068</v>
      </c>
      <c r="D756" s="269" t="s">
        <v>193</v>
      </c>
      <c r="E756" s="270" t="s">
        <v>1020</v>
      </c>
      <c r="F756" s="271" t="s">
        <v>1021</v>
      </c>
      <c r="G756" s="272" t="s">
        <v>163</v>
      </c>
      <c r="H756" s="273">
        <v>0.72199999999999998</v>
      </c>
      <c r="I756" s="274"/>
      <c r="J756" s="275">
        <f>ROUND(I756*H756,2)</f>
        <v>0</v>
      </c>
      <c r="K756" s="271" t="s">
        <v>150</v>
      </c>
      <c r="L756" s="276"/>
      <c r="M756" s="277" t="s">
        <v>1</v>
      </c>
      <c r="N756" s="278" t="s">
        <v>41</v>
      </c>
      <c r="O756" s="91"/>
      <c r="P756" s="227">
        <f>O756*H756</f>
        <v>0</v>
      </c>
      <c r="Q756" s="227">
        <v>0.55000000000000004</v>
      </c>
      <c r="R756" s="227">
        <f>Q756*H756</f>
        <v>0.39710000000000001</v>
      </c>
      <c r="S756" s="227">
        <v>0</v>
      </c>
      <c r="T756" s="228">
        <f>S756*H756</f>
        <v>0</v>
      </c>
      <c r="U756" s="38"/>
      <c r="V756" s="38"/>
      <c r="W756" s="38"/>
      <c r="X756" s="38"/>
      <c r="Y756" s="38"/>
      <c r="Z756" s="38"/>
      <c r="AA756" s="38"/>
      <c r="AB756" s="38"/>
      <c r="AC756" s="38"/>
      <c r="AD756" s="38"/>
      <c r="AE756" s="38"/>
      <c r="AR756" s="229" t="s">
        <v>380</v>
      </c>
      <c r="AT756" s="229" t="s">
        <v>193</v>
      </c>
      <c r="AU756" s="229" t="s">
        <v>86</v>
      </c>
      <c r="AY756" s="17" t="s">
        <v>144</v>
      </c>
      <c r="BE756" s="230">
        <f>IF(N756="základní",J756,0)</f>
        <v>0</v>
      </c>
      <c r="BF756" s="230">
        <f>IF(N756="snížená",J756,0)</f>
        <v>0</v>
      </c>
      <c r="BG756" s="230">
        <f>IF(N756="zákl. přenesená",J756,0)</f>
        <v>0</v>
      </c>
      <c r="BH756" s="230">
        <f>IF(N756="sníž. přenesená",J756,0)</f>
        <v>0</v>
      </c>
      <c r="BI756" s="230">
        <f>IF(N756="nulová",J756,0)</f>
        <v>0</v>
      </c>
      <c r="BJ756" s="17" t="s">
        <v>84</v>
      </c>
      <c r="BK756" s="230">
        <f>ROUND(I756*H756,2)</f>
        <v>0</v>
      </c>
      <c r="BL756" s="17" t="s">
        <v>262</v>
      </c>
      <c r="BM756" s="229" t="s">
        <v>1069</v>
      </c>
    </row>
    <row r="757" s="13" customFormat="1">
      <c r="A757" s="13"/>
      <c r="B757" s="236"/>
      <c r="C757" s="237"/>
      <c r="D757" s="238" t="s">
        <v>155</v>
      </c>
      <c r="E757" s="239" t="s">
        <v>1</v>
      </c>
      <c r="F757" s="240" t="s">
        <v>1058</v>
      </c>
      <c r="G757" s="237"/>
      <c r="H757" s="239" t="s">
        <v>1</v>
      </c>
      <c r="I757" s="241"/>
      <c r="J757" s="237"/>
      <c r="K757" s="237"/>
      <c r="L757" s="242"/>
      <c r="M757" s="243"/>
      <c r="N757" s="244"/>
      <c r="O757" s="244"/>
      <c r="P757" s="244"/>
      <c r="Q757" s="244"/>
      <c r="R757" s="244"/>
      <c r="S757" s="244"/>
      <c r="T757" s="245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46" t="s">
        <v>155</v>
      </c>
      <c r="AU757" s="246" t="s">
        <v>86</v>
      </c>
      <c r="AV757" s="13" t="s">
        <v>84</v>
      </c>
      <c r="AW757" s="13" t="s">
        <v>33</v>
      </c>
      <c r="AX757" s="13" t="s">
        <v>76</v>
      </c>
      <c r="AY757" s="246" t="s">
        <v>144</v>
      </c>
    </row>
    <row r="758" s="14" customFormat="1">
      <c r="A758" s="14"/>
      <c r="B758" s="247"/>
      <c r="C758" s="248"/>
      <c r="D758" s="238" t="s">
        <v>155</v>
      </c>
      <c r="E758" s="249" t="s">
        <v>1</v>
      </c>
      <c r="F758" s="250" t="s">
        <v>1070</v>
      </c>
      <c r="G758" s="248"/>
      <c r="H758" s="251">
        <v>0.51800000000000002</v>
      </c>
      <c r="I758" s="252"/>
      <c r="J758" s="248"/>
      <c r="K758" s="248"/>
      <c r="L758" s="253"/>
      <c r="M758" s="254"/>
      <c r="N758" s="255"/>
      <c r="O758" s="255"/>
      <c r="P758" s="255"/>
      <c r="Q758" s="255"/>
      <c r="R758" s="255"/>
      <c r="S758" s="255"/>
      <c r="T758" s="256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57" t="s">
        <v>155</v>
      </c>
      <c r="AU758" s="257" t="s">
        <v>86</v>
      </c>
      <c r="AV758" s="14" t="s">
        <v>86</v>
      </c>
      <c r="AW758" s="14" t="s">
        <v>33</v>
      </c>
      <c r="AX758" s="14" t="s">
        <v>76</v>
      </c>
      <c r="AY758" s="257" t="s">
        <v>144</v>
      </c>
    </row>
    <row r="759" s="14" customFormat="1">
      <c r="A759" s="14"/>
      <c r="B759" s="247"/>
      <c r="C759" s="248"/>
      <c r="D759" s="238" t="s">
        <v>155</v>
      </c>
      <c r="E759" s="249" t="s">
        <v>1</v>
      </c>
      <c r="F759" s="250" t="s">
        <v>1071</v>
      </c>
      <c r="G759" s="248"/>
      <c r="H759" s="251">
        <v>0.20399999999999999</v>
      </c>
      <c r="I759" s="252"/>
      <c r="J759" s="248"/>
      <c r="K759" s="248"/>
      <c r="L759" s="253"/>
      <c r="M759" s="254"/>
      <c r="N759" s="255"/>
      <c r="O759" s="255"/>
      <c r="P759" s="255"/>
      <c r="Q759" s="255"/>
      <c r="R759" s="255"/>
      <c r="S759" s="255"/>
      <c r="T759" s="256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57" t="s">
        <v>155</v>
      </c>
      <c r="AU759" s="257" t="s">
        <v>86</v>
      </c>
      <c r="AV759" s="14" t="s">
        <v>86</v>
      </c>
      <c r="AW759" s="14" t="s">
        <v>33</v>
      </c>
      <c r="AX759" s="14" t="s">
        <v>76</v>
      </c>
      <c r="AY759" s="257" t="s">
        <v>144</v>
      </c>
    </row>
    <row r="760" s="15" customFormat="1">
      <c r="A760" s="15"/>
      <c r="B760" s="258"/>
      <c r="C760" s="259"/>
      <c r="D760" s="238" t="s">
        <v>155</v>
      </c>
      <c r="E760" s="260" t="s">
        <v>1</v>
      </c>
      <c r="F760" s="261" t="s">
        <v>160</v>
      </c>
      <c r="G760" s="259"/>
      <c r="H760" s="262">
        <v>0.72199999999999998</v>
      </c>
      <c r="I760" s="263"/>
      <c r="J760" s="259"/>
      <c r="K760" s="259"/>
      <c r="L760" s="264"/>
      <c r="M760" s="265"/>
      <c r="N760" s="266"/>
      <c r="O760" s="266"/>
      <c r="P760" s="266"/>
      <c r="Q760" s="266"/>
      <c r="R760" s="266"/>
      <c r="S760" s="266"/>
      <c r="T760" s="267"/>
      <c r="U760" s="15"/>
      <c r="V760" s="15"/>
      <c r="W760" s="15"/>
      <c r="X760" s="15"/>
      <c r="Y760" s="15"/>
      <c r="Z760" s="15"/>
      <c r="AA760" s="15"/>
      <c r="AB760" s="15"/>
      <c r="AC760" s="15"/>
      <c r="AD760" s="15"/>
      <c r="AE760" s="15"/>
      <c r="AT760" s="268" t="s">
        <v>155</v>
      </c>
      <c r="AU760" s="268" t="s">
        <v>86</v>
      </c>
      <c r="AV760" s="15" t="s">
        <v>151</v>
      </c>
      <c r="AW760" s="15" t="s">
        <v>33</v>
      </c>
      <c r="AX760" s="15" t="s">
        <v>84</v>
      </c>
      <c r="AY760" s="268" t="s">
        <v>144</v>
      </c>
    </row>
    <row r="761" s="2" customFormat="1" ht="33" customHeight="1">
      <c r="A761" s="38"/>
      <c r="B761" s="39"/>
      <c r="C761" s="218" t="s">
        <v>1072</v>
      </c>
      <c r="D761" s="218" t="s">
        <v>146</v>
      </c>
      <c r="E761" s="219" t="s">
        <v>1073</v>
      </c>
      <c r="F761" s="220" t="s">
        <v>1074</v>
      </c>
      <c r="G761" s="221" t="s">
        <v>204</v>
      </c>
      <c r="H761" s="222">
        <v>249.62000000000001</v>
      </c>
      <c r="I761" s="223"/>
      <c r="J761" s="224">
        <f>ROUND(I761*H761,2)</f>
        <v>0</v>
      </c>
      <c r="K761" s="220" t="s">
        <v>150</v>
      </c>
      <c r="L761" s="44"/>
      <c r="M761" s="225" t="s">
        <v>1</v>
      </c>
      <c r="N761" s="226" t="s">
        <v>41</v>
      </c>
      <c r="O761" s="91"/>
      <c r="P761" s="227">
        <f>O761*H761</f>
        <v>0</v>
      </c>
      <c r="Q761" s="227">
        <v>0</v>
      </c>
      <c r="R761" s="227">
        <f>Q761*H761</f>
        <v>0</v>
      </c>
      <c r="S761" s="227">
        <v>0</v>
      </c>
      <c r="T761" s="228">
        <f>S761*H761</f>
        <v>0</v>
      </c>
      <c r="U761" s="38"/>
      <c r="V761" s="38"/>
      <c r="W761" s="38"/>
      <c r="X761" s="38"/>
      <c r="Y761" s="38"/>
      <c r="Z761" s="38"/>
      <c r="AA761" s="38"/>
      <c r="AB761" s="38"/>
      <c r="AC761" s="38"/>
      <c r="AD761" s="38"/>
      <c r="AE761" s="38"/>
      <c r="AR761" s="229" t="s">
        <v>262</v>
      </c>
      <c r="AT761" s="229" t="s">
        <v>146</v>
      </c>
      <c r="AU761" s="229" t="s">
        <v>86</v>
      </c>
      <c r="AY761" s="17" t="s">
        <v>144</v>
      </c>
      <c r="BE761" s="230">
        <f>IF(N761="základní",J761,0)</f>
        <v>0</v>
      </c>
      <c r="BF761" s="230">
        <f>IF(N761="snížená",J761,0)</f>
        <v>0</v>
      </c>
      <c r="BG761" s="230">
        <f>IF(N761="zákl. přenesená",J761,0)</f>
        <v>0</v>
      </c>
      <c r="BH761" s="230">
        <f>IF(N761="sníž. přenesená",J761,0)</f>
        <v>0</v>
      </c>
      <c r="BI761" s="230">
        <f>IF(N761="nulová",J761,0)</f>
        <v>0</v>
      </c>
      <c r="BJ761" s="17" t="s">
        <v>84</v>
      </c>
      <c r="BK761" s="230">
        <f>ROUND(I761*H761,2)</f>
        <v>0</v>
      </c>
      <c r="BL761" s="17" t="s">
        <v>262</v>
      </c>
      <c r="BM761" s="229" t="s">
        <v>1075</v>
      </c>
    </row>
    <row r="762" s="2" customFormat="1">
      <c r="A762" s="38"/>
      <c r="B762" s="39"/>
      <c r="C762" s="40"/>
      <c r="D762" s="231" t="s">
        <v>153</v>
      </c>
      <c r="E762" s="40"/>
      <c r="F762" s="232" t="s">
        <v>1076</v>
      </c>
      <c r="G762" s="40"/>
      <c r="H762" s="40"/>
      <c r="I762" s="233"/>
      <c r="J762" s="40"/>
      <c r="K762" s="40"/>
      <c r="L762" s="44"/>
      <c r="M762" s="234"/>
      <c r="N762" s="235"/>
      <c r="O762" s="91"/>
      <c r="P762" s="91"/>
      <c r="Q762" s="91"/>
      <c r="R762" s="91"/>
      <c r="S762" s="91"/>
      <c r="T762" s="92"/>
      <c r="U762" s="38"/>
      <c r="V762" s="38"/>
      <c r="W762" s="38"/>
      <c r="X762" s="38"/>
      <c r="Y762" s="38"/>
      <c r="Z762" s="38"/>
      <c r="AA762" s="38"/>
      <c r="AB762" s="38"/>
      <c r="AC762" s="38"/>
      <c r="AD762" s="38"/>
      <c r="AE762" s="38"/>
      <c r="AT762" s="17" t="s">
        <v>153</v>
      </c>
      <c r="AU762" s="17" t="s">
        <v>86</v>
      </c>
    </row>
    <row r="763" s="13" customFormat="1">
      <c r="A763" s="13"/>
      <c r="B763" s="236"/>
      <c r="C763" s="237"/>
      <c r="D763" s="238" t="s">
        <v>155</v>
      </c>
      <c r="E763" s="239" t="s">
        <v>1</v>
      </c>
      <c r="F763" s="240" t="s">
        <v>291</v>
      </c>
      <c r="G763" s="237"/>
      <c r="H763" s="239" t="s">
        <v>1</v>
      </c>
      <c r="I763" s="241"/>
      <c r="J763" s="237"/>
      <c r="K763" s="237"/>
      <c r="L763" s="242"/>
      <c r="M763" s="243"/>
      <c r="N763" s="244"/>
      <c r="O763" s="244"/>
      <c r="P763" s="244"/>
      <c r="Q763" s="244"/>
      <c r="R763" s="244"/>
      <c r="S763" s="244"/>
      <c r="T763" s="245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46" t="s">
        <v>155</v>
      </c>
      <c r="AU763" s="246" t="s">
        <v>86</v>
      </c>
      <c r="AV763" s="13" t="s">
        <v>84</v>
      </c>
      <c r="AW763" s="13" t="s">
        <v>33</v>
      </c>
      <c r="AX763" s="13" t="s">
        <v>76</v>
      </c>
      <c r="AY763" s="246" t="s">
        <v>144</v>
      </c>
    </row>
    <row r="764" s="13" customFormat="1">
      <c r="A764" s="13"/>
      <c r="B764" s="236"/>
      <c r="C764" s="237"/>
      <c r="D764" s="238" t="s">
        <v>155</v>
      </c>
      <c r="E764" s="239" t="s">
        <v>1</v>
      </c>
      <c r="F764" s="240" t="s">
        <v>1077</v>
      </c>
      <c r="G764" s="237"/>
      <c r="H764" s="239" t="s">
        <v>1</v>
      </c>
      <c r="I764" s="241"/>
      <c r="J764" s="237"/>
      <c r="K764" s="237"/>
      <c r="L764" s="242"/>
      <c r="M764" s="243"/>
      <c r="N764" s="244"/>
      <c r="O764" s="244"/>
      <c r="P764" s="244"/>
      <c r="Q764" s="244"/>
      <c r="R764" s="244"/>
      <c r="S764" s="244"/>
      <c r="T764" s="245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46" t="s">
        <v>155</v>
      </c>
      <c r="AU764" s="246" t="s">
        <v>86</v>
      </c>
      <c r="AV764" s="13" t="s">
        <v>84</v>
      </c>
      <c r="AW764" s="13" t="s">
        <v>33</v>
      </c>
      <c r="AX764" s="13" t="s">
        <v>76</v>
      </c>
      <c r="AY764" s="246" t="s">
        <v>144</v>
      </c>
    </row>
    <row r="765" s="14" customFormat="1">
      <c r="A765" s="14"/>
      <c r="B765" s="247"/>
      <c r="C765" s="248"/>
      <c r="D765" s="238" t="s">
        <v>155</v>
      </c>
      <c r="E765" s="249" t="s">
        <v>1</v>
      </c>
      <c r="F765" s="250" t="s">
        <v>1078</v>
      </c>
      <c r="G765" s="248"/>
      <c r="H765" s="251">
        <v>25.5</v>
      </c>
      <c r="I765" s="252"/>
      <c r="J765" s="248"/>
      <c r="K765" s="248"/>
      <c r="L765" s="253"/>
      <c r="M765" s="254"/>
      <c r="N765" s="255"/>
      <c r="O765" s="255"/>
      <c r="P765" s="255"/>
      <c r="Q765" s="255"/>
      <c r="R765" s="255"/>
      <c r="S765" s="255"/>
      <c r="T765" s="256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57" t="s">
        <v>155</v>
      </c>
      <c r="AU765" s="257" t="s">
        <v>86</v>
      </c>
      <c r="AV765" s="14" t="s">
        <v>86</v>
      </c>
      <c r="AW765" s="14" t="s">
        <v>33</v>
      </c>
      <c r="AX765" s="14" t="s">
        <v>76</v>
      </c>
      <c r="AY765" s="257" t="s">
        <v>144</v>
      </c>
    </row>
    <row r="766" s="13" customFormat="1">
      <c r="A766" s="13"/>
      <c r="B766" s="236"/>
      <c r="C766" s="237"/>
      <c r="D766" s="238" t="s">
        <v>155</v>
      </c>
      <c r="E766" s="239" t="s">
        <v>1</v>
      </c>
      <c r="F766" s="240" t="s">
        <v>1079</v>
      </c>
      <c r="G766" s="237"/>
      <c r="H766" s="239" t="s">
        <v>1</v>
      </c>
      <c r="I766" s="241"/>
      <c r="J766" s="237"/>
      <c r="K766" s="237"/>
      <c r="L766" s="242"/>
      <c r="M766" s="243"/>
      <c r="N766" s="244"/>
      <c r="O766" s="244"/>
      <c r="P766" s="244"/>
      <c r="Q766" s="244"/>
      <c r="R766" s="244"/>
      <c r="S766" s="244"/>
      <c r="T766" s="245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46" t="s">
        <v>155</v>
      </c>
      <c r="AU766" s="246" t="s">
        <v>86</v>
      </c>
      <c r="AV766" s="13" t="s">
        <v>84</v>
      </c>
      <c r="AW766" s="13" t="s">
        <v>33</v>
      </c>
      <c r="AX766" s="13" t="s">
        <v>76</v>
      </c>
      <c r="AY766" s="246" t="s">
        <v>144</v>
      </c>
    </row>
    <row r="767" s="14" customFormat="1">
      <c r="A767" s="14"/>
      <c r="B767" s="247"/>
      <c r="C767" s="248"/>
      <c r="D767" s="238" t="s">
        <v>155</v>
      </c>
      <c r="E767" s="249" t="s">
        <v>1</v>
      </c>
      <c r="F767" s="250" t="s">
        <v>1080</v>
      </c>
      <c r="G767" s="248"/>
      <c r="H767" s="251">
        <v>140</v>
      </c>
      <c r="I767" s="252"/>
      <c r="J767" s="248"/>
      <c r="K767" s="248"/>
      <c r="L767" s="253"/>
      <c r="M767" s="254"/>
      <c r="N767" s="255"/>
      <c r="O767" s="255"/>
      <c r="P767" s="255"/>
      <c r="Q767" s="255"/>
      <c r="R767" s="255"/>
      <c r="S767" s="255"/>
      <c r="T767" s="256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57" t="s">
        <v>155</v>
      </c>
      <c r="AU767" s="257" t="s">
        <v>86</v>
      </c>
      <c r="AV767" s="14" t="s">
        <v>86</v>
      </c>
      <c r="AW767" s="14" t="s">
        <v>33</v>
      </c>
      <c r="AX767" s="14" t="s">
        <v>76</v>
      </c>
      <c r="AY767" s="257" t="s">
        <v>144</v>
      </c>
    </row>
    <row r="768" s="14" customFormat="1">
      <c r="A768" s="14"/>
      <c r="B768" s="247"/>
      <c r="C768" s="248"/>
      <c r="D768" s="238" t="s">
        <v>155</v>
      </c>
      <c r="E768" s="249" t="s">
        <v>1</v>
      </c>
      <c r="F768" s="250" t="s">
        <v>1081</v>
      </c>
      <c r="G768" s="248"/>
      <c r="H768" s="251">
        <v>36</v>
      </c>
      <c r="I768" s="252"/>
      <c r="J768" s="248"/>
      <c r="K768" s="248"/>
      <c r="L768" s="253"/>
      <c r="M768" s="254"/>
      <c r="N768" s="255"/>
      <c r="O768" s="255"/>
      <c r="P768" s="255"/>
      <c r="Q768" s="255"/>
      <c r="R768" s="255"/>
      <c r="S768" s="255"/>
      <c r="T768" s="256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57" t="s">
        <v>155</v>
      </c>
      <c r="AU768" s="257" t="s">
        <v>86</v>
      </c>
      <c r="AV768" s="14" t="s">
        <v>86</v>
      </c>
      <c r="AW768" s="14" t="s">
        <v>33</v>
      </c>
      <c r="AX768" s="14" t="s">
        <v>76</v>
      </c>
      <c r="AY768" s="257" t="s">
        <v>144</v>
      </c>
    </row>
    <row r="769" s="14" customFormat="1">
      <c r="A769" s="14"/>
      <c r="B769" s="247"/>
      <c r="C769" s="248"/>
      <c r="D769" s="238" t="s">
        <v>155</v>
      </c>
      <c r="E769" s="249" t="s">
        <v>1</v>
      </c>
      <c r="F769" s="250" t="s">
        <v>1082</v>
      </c>
      <c r="G769" s="248"/>
      <c r="H769" s="251">
        <v>21.120000000000001</v>
      </c>
      <c r="I769" s="252"/>
      <c r="J769" s="248"/>
      <c r="K769" s="248"/>
      <c r="L769" s="253"/>
      <c r="M769" s="254"/>
      <c r="N769" s="255"/>
      <c r="O769" s="255"/>
      <c r="P769" s="255"/>
      <c r="Q769" s="255"/>
      <c r="R769" s="255"/>
      <c r="S769" s="255"/>
      <c r="T769" s="256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57" t="s">
        <v>155</v>
      </c>
      <c r="AU769" s="257" t="s">
        <v>86</v>
      </c>
      <c r="AV769" s="14" t="s">
        <v>86</v>
      </c>
      <c r="AW769" s="14" t="s">
        <v>33</v>
      </c>
      <c r="AX769" s="14" t="s">
        <v>76</v>
      </c>
      <c r="AY769" s="257" t="s">
        <v>144</v>
      </c>
    </row>
    <row r="770" s="13" customFormat="1">
      <c r="A770" s="13"/>
      <c r="B770" s="236"/>
      <c r="C770" s="237"/>
      <c r="D770" s="238" t="s">
        <v>155</v>
      </c>
      <c r="E770" s="239" t="s">
        <v>1</v>
      </c>
      <c r="F770" s="240" t="s">
        <v>179</v>
      </c>
      <c r="G770" s="237"/>
      <c r="H770" s="239" t="s">
        <v>1</v>
      </c>
      <c r="I770" s="241"/>
      <c r="J770" s="237"/>
      <c r="K770" s="237"/>
      <c r="L770" s="242"/>
      <c r="M770" s="243"/>
      <c r="N770" s="244"/>
      <c r="O770" s="244"/>
      <c r="P770" s="244"/>
      <c r="Q770" s="244"/>
      <c r="R770" s="244"/>
      <c r="S770" s="244"/>
      <c r="T770" s="245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46" t="s">
        <v>155</v>
      </c>
      <c r="AU770" s="246" t="s">
        <v>86</v>
      </c>
      <c r="AV770" s="13" t="s">
        <v>84</v>
      </c>
      <c r="AW770" s="13" t="s">
        <v>33</v>
      </c>
      <c r="AX770" s="13" t="s">
        <v>76</v>
      </c>
      <c r="AY770" s="246" t="s">
        <v>144</v>
      </c>
    </row>
    <row r="771" s="13" customFormat="1">
      <c r="A771" s="13"/>
      <c r="B771" s="236"/>
      <c r="C771" s="237"/>
      <c r="D771" s="238" t="s">
        <v>155</v>
      </c>
      <c r="E771" s="239" t="s">
        <v>1</v>
      </c>
      <c r="F771" s="240" t="s">
        <v>1083</v>
      </c>
      <c r="G771" s="237"/>
      <c r="H771" s="239" t="s">
        <v>1</v>
      </c>
      <c r="I771" s="241"/>
      <c r="J771" s="237"/>
      <c r="K771" s="237"/>
      <c r="L771" s="242"/>
      <c r="M771" s="243"/>
      <c r="N771" s="244"/>
      <c r="O771" s="244"/>
      <c r="P771" s="244"/>
      <c r="Q771" s="244"/>
      <c r="R771" s="244"/>
      <c r="S771" s="244"/>
      <c r="T771" s="245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46" t="s">
        <v>155</v>
      </c>
      <c r="AU771" s="246" t="s">
        <v>86</v>
      </c>
      <c r="AV771" s="13" t="s">
        <v>84</v>
      </c>
      <c r="AW771" s="13" t="s">
        <v>33</v>
      </c>
      <c r="AX771" s="13" t="s">
        <v>76</v>
      </c>
      <c r="AY771" s="246" t="s">
        <v>144</v>
      </c>
    </row>
    <row r="772" s="14" customFormat="1">
      <c r="A772" s="14"/>
      <c r="B772" s="247"/>
      <c r="C772" s="248"/>
      <c r="D772" s="238" t="s">
        <v>155</v>
      </c>
      <c r="E772" s="249" t="s">
        <v>1</v>
      </c>
      <c r="F772" s="250" t="s">
        <v>219</v>
      </c>
      <c r="G772" s="248"/>
      <c r="H772" s="251">
        <v>9</v>
      </c>
      <c r="I772" s="252"/>
      <c r="J772" s="248"/>
      <c r="K772" s="248"/>
      <c r="L772" s="253"/>
      <c r="M772" s="254"/>
      <c r="N772" s="255"/>
      <c r="O772" s="255"/>
      <c r="P772" s="255"/>
      <c r="Q772" s="255"/>
      <c r="R772" s="255"/>
      <c r="S772" s="255"/>
      <c r="T772" s="256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57" t="s">
        <v>155</v>
      </c>
      <c r="AU772" s="257" t="s">
        <v>86</v>
      </c>
      <c r="AV772" s="14" t="s">
        <v>86</v>
      </c>
      <c r="AW772" s="14" t="s">
        <v>33</v>
      </c>
      <c r="AX772" s="14" t="s">
        <v>76</v>
      </c>
      <c r="AY772" s="257" t="s">
        <v>144</v>
      </c>
    </row>
    <row r="773" s="13" customFormat="1">
      <c r="A773" s="13"/>
      <c r="B773" s="236"/>
      <c r="C773" s="237"/>
      <c r="D773" s="238" t="s">
        <v>155</v>
      </c>
      <c r="E773" s="239" t="s">
        <v>1</v>
      </c>
      <c r="F773" s="240" t="s">
        <v>1084</v>
      </c>
      <c r="G773" s="237"/>
      <c r="H773" s="239" t="s">
        <v>1</v>
      </c>
      <c r="I773" s="241"/>
      <c r="J773" s="237"/>
      <c r="K773" s="237"/>
      <c r="L773" s="242"/>
      <c r="M773" s="243"/>
      <c r="N773" s="244"/>
      <c r="O773" s="244"/>
      <c r="P773" s="244"/>
      <c r="Q773" s="244"/>
      <c r="R773" s="244"/>
      <c r="S773" s="244"/>
      <c r="T773" s="245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46" t="s">
        <v>155</v>
      </c>
      <c r="AU773" s="246" t="s">
        <v>86</v>
      </c>
      <c r="AV773" s="13" t="s">
        <v>84</v>
      </c>
      <c r="AW773" s="13" t="s">
        <v>33</v>
      </c>
      <c r="AX773" s="13" t="s">
        <v>76</v>
      </c>
      <c r="AY773" s="246" t="s">
        <v>144</v>
      </c>
    </row>
    <row r="774" s="14" customFormat="1">
      <c r="A774" s="14"/>
      <c r="B774" s="247"/>
      <c r="C774" s="248"/>
      <c r="D774" s="238" t="s">
        <v>155</v>
      </c>
      <c r="E774" s="249" t="s">
        <v>1</v>
      </c>
      <c r="F774" s="250" t="s">
        <v>1085</v>
      </c>
      <c r="G774" s="248"/>
      <c r="H774" s="251">
        <v>18</v>
      </c>
      <c r="I774" s="252"/>
      <c r="J774" s="248"/>
      <c r="K774" s="248"/>
      <c r="L774" s="253"/>
      <c r="M774" s="254"/>
      <c r="N774" s="255"/>
      <c r="O774" s="255"/>
      <c r="P774" s="255"/>
      <c r="Q774" s="255"/>
      <c r="R774" s="255"/>
      <c r="S774" s="255"/>
      <c r="T774" s="256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7" t="s">
        <v>155</v>
      </c>
      <c r="AU774" s="257" t="s">
        <v>86</v>
      </c>
      <c r="AV774" s="14" t="s">
        <v>86</v>
      </c>
      <c r="AW774" s="14" t="s">
        <v>33</v>
      </c>
      <c r="AX774" s="14" t="s">
        <v>76</v>
      </c>
      <c r="AY774" s="257" t="s">
        <v>144</v>
      </c>
    </row>
    <row r="775" s="15" customFormat="1">
      <c r="A775" s="15"/>
      <c r="B775" s="258"/>
      <c r="C775" s="259"/>
      <c r="D775" s="238" t="s">
        <v>155</v>
      </c>
      <c r="E775" s="260" t="s">
        <v>1</v>
      </c>
      <c r="F775" s="261" t="s">
        <v>160</v>
      </c>
      <c r="G775" s="259"/>
      <c r="H775" s="262">
        <v>249.62000000000001</v>
      </c>
      <c r="I775" s="263"/>
      <c r="J775" s="259"/>
      <c r="K775" s="259"/>
      <c r="L775" s="264"/>
      <c r="M775" s="265"/>
      <c r="N775" s="266"/>
      <c r="O775" s="266"/>
      <c r="P775" s="266"/>
      <c r="Q775" s="266"/>
      <c r="R775" s="266"/>
      <c r="S775" s="266"/>
      <c r="T775" s="267"/>
      <c r="U775" s="15"/>
      <c r="V775" s="15"/>
      <c r="W775" s="15"/>
      <c r="X775" s="15"/>
      <c r="Y775" s="15"/>
      <c r="Z775" s="15"/>
      <c r="AA775" s="15"/>
      <c r="AB775" s="15"/>
      <c r="AC775" s="15"/>
      <c r="AD775" s="15"/>
      <c r="AE775" s="15"/>
      <c r="AT775" s="268" t="s">
        <v>155</v>
      </c>
      <c r="AU775" s="268" t="s">
        <v>86</v>
      </c>
      <c r="AV775" s="15" t="s">
        <v>151</v>
      </c>
      <c r="AW775" s="15" t="s">
        <v>33</v>
      </c>
      <c r="AX775" s="15" t="s">
        <v>84</v>
      </c>
      <c r="AY775" s="268" t="s">
        <v>144</v>
      </c>
    </row>
    <row r="776" s="2" customFormat="1" ht="21.75" customHeight="1">
      <c r="A776" s="38"/>
      <c r="B776" s="39"/>
      <c r="C776" s="269" t="s">
        <v>1086</v>
      </c>
      <c r="D776" s="269" t="s">
        <v>193</v>
      </c>
      <c r="E776" s="270" t="s">
        <v>1087</v>
      </c>
      <c r="F776" s="271" t="s">
        <v>1088</v>
      </c>
      <c r="G776" s="272" t="s">
        <v>163</v>
      </c>
      <c r="H776" s="273">
        <v>3.4830000000000001</v>
      </c>
      <c r="I776" s="274"/>
      <c r="J776" s="275">
        <f>ROUND(I776*H776,2)</f>
        <v>0</v>
      </c>
      <c r="K776" s="271" t="s">
        <v>150</v>
      </c>
      <c r="L776" s="276"/>
      <c r="M776" s="277" t="s">
        <v>1</v>
      </c>
      <c r="N776" s="278" t="s">
        <v>41</v>
      </c>
      <c r="O776" s="91"/>
      <c r="P776" s="227">
        <f>O776*H776</f>
        <v>0</v>
      </c>
      <c r="Q776" s="227">
        <v>0.55000000000000004</v>
      </c>
      <c r="R776" s="227">
        <f>Q776*H776</f>
        <v>1.9156500000000003</v>
      </c>
      <c r="S776" s="227">
        <v>0</v>
      </c>
      <c r="T776" s="228">
        <f>S776*H776</f>
        <v>0</v>
      </c>
      <c r="U776" s="38"/>
      <c r="V776" s="38"/>
      <c r="W776" s="38"/>
      <c r="X776" s="38"/>
      <c r="Y776" s="38"/>
      <c r="Z776" s="38"/>
      <c r="AA776" s="38"/>
      <c r="AB776" s="38"/>
      <c r="AC776" s="38"/>
      <c r="AD776" s="38"/>
      <c r="AE776" s="38"/>
      <c r="AR776" s="229" t="s">
        <v>380</v>
      </c>
      <c r="AT776" s="229" t="s">
        <v>193</v>
      </c>
      <c r="AU776" s="229" t="s">
        <v>86</v>
      </c>
      <c r="AY776" s="17" t="s">
        <v>144</v>
      </c>
      <c r="BE776" s="230">
        <f>IF(N776="základní",J776,0)</f>
        <v>0</v>
      </c>
      <c r="BF776" s="230">
        <f>IF(N776="snížená",J776,0)</f>
        <v>0</v>
      </c>
      <c r="BG776" s="230">
        <f>IF(N776="zákl. přenesená",J776,0)</f>
        <v>0</v>
      </c>
      <c r="BH776" s="230">
        <f>IF(N776="sníž. přenesená",J776,0)</f>
        <v>0</v>
      </c>
      <c r="BI776" s="230">
        <f>IF(N776="nulová",J776,0)</f>
        <v>0</v>
      </c>
      <c r="BJ776" s="17" t="s">
        <v>84</v>
      </c>
      <c r="BK776" s="230">
        <f>ROUND(I776*H776,2)</f>
        <v>0</v>
      </c>
      <c r="BL776" s="17" t="s">
        <v>262</v>
      </c>
      <c r="BM776" s="229" t="s">
        <v>1089</v>
      </c>
    </row>
    <row r="777" s="13" customFormat="1">
      <c r="A777" s="13"/>
      <c r="B777" s="236"/>
      <c r="C777" s="237"/>
      <c r="D777" s="238" t="s">
        <v>155</v>
      </c>
      <c r="E777" s="239" t="s">
        <v>1</v>
      </c>
      <c r="F777" s="240" t="s">
        <v>291</v>
      </c>
      <c r="G777" s="237"/>
      <c r="H777" s="239" t="s">
        <v>1</v>
      </c>
      <c r="I777" s="241"/>
      <c r="J777" s="237"/>
      <c r="K777" s="237"/>
      <c r="L777" s="242"/>
      <c r="M777" s="243"/>
      <c r="N777" s="244"/>
      <c r="O777" s="244"/>
      <c r="P777" s="244"/>
      <c r="Q777" s="244"/>
      <c r="R777" s="244"/>
      <c r="S777" s="244"/>
      <c r="T777" s="245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46" t="s">
        <v>155</v>
      </c>
      <c r="AU777" s="246" t="s">
        <v>86</v>
      </c>
      <c r="AV777" s="13" t="s">
        <v>84</v>
      </c>
      <c r="AW777" s="13" t="s">
        <v>33</v>
      </c>
      <c r="AX777" s="13" t="s">
        <v>76</v>
      </c>
      <c r="AY777" s="246" t="s">
        <v>144</v>
      </c>
    </row>
    <row r="778" s="13" customFormat="1">
      <c r="A778" s="13"/>
      <c r="B778" s="236"/>
      <c r="C778" s="237"/>
      <c r="D778" s="238" t="s">
        <v>155</v>
      </c>
      <c r="E778" s="239" t="s">
        <v>1</v>
      </c>
      <c r="F778" s="240" t="s">
        <v>1077</v>
      </c>
      <c r="G778" s="237"/>
      <c r="H778" s="239" t="s">
        <v>1</v>
      </c>
      <c r="I778" s="241"/>
      <c r="J778" s="237"/>
      <c r="K778" s="237"/>
      <c r="L778" s="242"/>
      <c r="M778" s="243"/>
      <c r="N778" s="244"/>
      <c r="O778" s="244"/>
      <c r="P778" s="244"/>
      <c r="Q778" s="244"/>
      <c r="R778" s="244"/>
      <c r="S778" s="244"/>
      <c r="T778" s="245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46" t="s">
        <v>155</v>
      </c>
      <c r="AU778" s="246" t="s">
        <v>86</v>
      </c>
      <c r="AV778" s="13" t="s">
        <v>84</v>
      </c>
      <c r="AW778" s="13" t="s">
        <v>33</v>
      </c>
      <c r="AX778" s="13" t="s">
        <v>76</v>
      </c>
      <c r="AY778" s="246" t="s">
        <v>144</v>
      </c>
    </row>
    <row r="779" s="14" customFormat="1">
      <c r="A779" s="14"/>
      <c r="B779" s="247"/>
      <c r="C779" s="248"/>
      <c r="D779" s="238" t="s">
        <v>155</v>
      </c>
      <c r="E779" s="249" t="s">
        <v>1</v>
      </c>
      <c r="F779" s="250" t="s">
        <v>1090</v>
      </c>
      <c r="G779" s="248"/>
      <c r="H779" s="251">
        <v>0.57099999999999995</v>
      </c>
      <c r="I779" s="252"/>
      <c r="J779" s="248"/>
      <c r="K779" s="248"/>
      <c r="L779" s="253"/>
      <c r="M779" s="254"/>
      <c r="N779" s="255"/>
      <c r="O779" s="255"/>
      <c r="P779" s="255"/>
      <c r="Q779" s="255"/>
      <c r="R779" s="255"/>
      <c r="S779" s="255"/>
      <c r="T779" s="256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57" t="s">
        <v>155</v>
      </c>
      <c r="AU779" s="257" t="s">
        <v>86</v>
      </c>
      <c r="AV779" s="14" t="s">
        <v>86</v>
      </c>
      <c r="AW779" s="14" t="s">
        <v>33</v>
      </c>
      <c r="AX779" s="14" t="s">
        <v>76</v>
      </c>
      <c r="AY779" s="257" t="s">
        <v>144</v>
      </c>
    </row>
    <row r="780" s="13" customFormat="1">
      <c r="A780" s="13"/>
      <c r="B780" s="236"/>
      <c r="C780" s="237"/>
      <c r="D780" s="238" t="s">
        <v>155</v>
      </c>
      <c r="E780" s="239" t="s">
        <v>1</v>
      </c>
      <c r="F780" s="240" t="s">
        <v>1079</v>
      </c>
      <c r="G780" s="237"/>
      <c r="H780" s="239" t="s">
        <v>1</v>
      </c>
      <c r="I780" s="241"/>
      <c r="J780" s="237"/>
      <c r="K780" s="237"/>
      <c r="L780" s="242"/>
      <c r="M780" s="243"/>
      <c r="N780" s="244"/>
      <c r="O780" s="244"/>
      <c r="P780" s="244"/>
      <c r="Q780" s="244"/>
      <c r="R780" s="244"/>
      <c r="S780" s="244"/>
      <c r="T780" s="245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46" t="s">
        <v>155</v>
      </c>
      <c r="AU780" s="246" t="s">
        <v>86</v>
      </c>
      <c r="AV780" s="13" t="s">
        <v>84</v>
      </c>
      <c r="AW780" s="13" t="s">
        <v>33</v>
      </c>
      <c r="AX780" s="13" t="s">
        <v>76</v>
      </c>
      <c r="AY780" s="246" t="s">
        <v>144</v>
      </c>
    </row>
    <row r="781" s="14" customFormat="1">
      <c r="A781" s="14"/>
      <c r="B781" s="247"/>
      <c r="C781" s="248"/>
      <c r="D781" s="238" t="s">
        <v>155</v>
      </c>
      <c r="E781" s="249" t="s">
        <v>1</v>
      </c>
      <c r="F781" s="250" t="s">
        <v>1091</v>
      </c>
      <c r="G781" s="248"/>
      <c r="H781" s="251">
        <v>1.8480000000000001</v>
      </c>
      <c r="I781" s="252"/>
      <c r="J781" s="248"/>
      <c r="K781" s="248"/>
      <c r="L781" s="253"/>
      <c r="M781" s="254"/>
      <c r="N781" s="255"/>
      <c r="O781" s="255"/>
      <c r="P781" s="255"/>
      <c r="Q781" s="255"/>
      <c r="R781" s="255"/>
      <c r="S781" s="255"/>
      <c r="T781" s="256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57" t="s">
        <v>155</v>
      </c>
      <c r="AU781" s="257" t="s">
        <v>86</v>
      </c>
      <c r="AV781" s="14" t="s">
        <v>86</v>
      </c>
      <c r="AW781" s="14" t="s">
        <v>33</v>
      </c>
      <c r="AX781" s="14" t="s">
        <v>76</v>
      </c>
      <c r="AY781" s="257" t="s">
        <v>144</v>
      </c>
    </row>
    <row r="782" s="14" customFormat="1">
      <c r="A782" s="14"/>
      <c r="B782" s="247"/>
      <c r="C782" s="248"/>
      <c r="D782" s="238" t="s">
        <v>155</v>
      </c>
      <c r="E782" s="249" t="s">
        <v>1</v>
      </c>
      <c r="F782" s="250" t="s">
        <v>1092</v>
      </c>
      <c r="G782" s="248"/>
      <c r="H782" s="251">
        <v>0.47499999999999998</v>
      </c>
      <c r="I782" s="252"/>
      <c r="J782" s="248"/>
      <c r="K782" s="248"/>
      <c r="L782" s="253"/>
      <c r="M782" s="254"/>
      <c r="N782" s="255"/>
      <c r="O782" s="255"/>
      <c r="P782" s="255"/>
      <c r="Q782" s="255"/>
      <c r="R782" s="255"/>
      <c r="S782" s="255"/>
      <c r="T782" s="256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57" t="s">
        <v>155</v>
      </c>
      <c r="AU782" s="257" t="s">
        <v>86</v>
      </c>
      <c r="AV782" s="14" t="s">
        <v>86</v>
      </c>
      <c r="AW782" s="14" t="s">
        <v>33</v>
      </c>
      <c r="AX782" s="14" t="s">
        <v>76</v>
      </c>
      <c r="AY782" s="257" t="s">
        <v>144</v>
      </c>
    </row>
    <row r="783" s="14" customFormat="1">
      <c r="A783" s="14"/>
      <c r="B783" s="247"/>
      <c r="C783" s="248"/>
      <c r="D783" s="238" t="s">
        <v>155</v>
      </c>
      <c r="E783" s="249" t="s">
        <v>1</v>
      </c>
      <c r="F783" s="250" t="s">
        <v>1093</v>
      </c>
      <c r="G783" s="248"/>
      <c r="H783" s="251">
        <v>0.27900000000000003</v>
      </c>
      <c r="I783" s="252"/>
      <c r="J783" s="248"/>
      <c r="K783" s="248"/>
      <c r="L783" s="253"/>
      <c r="M783" s="254"/>
      <c r="N783" s="255"/>
      <c r="O783" s="255"/>
      <c r="P783" s="255"/>
      <c r="Q783" s="255"/>
      <c r="R783" s="255"/>
      <c r="S783" s="255"/>
      <c r="T783" s="256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57" t="s">
        <v>155</v>
      </c>
      <c r="AU783" s="257" t="s">
        <v>86</v>
      </c>
      <c r="AV783" s="14" t="s">
        <v>86</v>
      </c>
      <c r="AW783" s="14" t="s">
        <v>33</v>
      </c>
      <c r="AX783" s="14" t="s">
        <v>76</v>
      </c>
      <c r="AY783" s="257" t="s">
        <v>144</v>
      </c>
    </row>
    <row r="784" s="13" customFormat="1">
      <c r="A784" s="13"/>
      <c r="B784" s="236"/>
      <c r="C784" s="237"/>
      <c r="D784" s="238" t="s">
        <v>155</v>
      </c>
      <c r="E784" s="239" t="s">
        <v>1</v>
      </c>
      <c r="F784" s="240" t="s">
        <v>179</v>
      </c>
      <c r="G784" s="237"/>
      <c r="H784" s="239" t="s">
        <v>1</v>
      </c>
      <c r="I784" s="241"/>
      <c r="J784" s="237"/>
      <c r="K784" s="237"/>
      <c r="L784" s="242"/>
      <c r="M784" s="243"/>
      <c r="N784" s="244"/>
      <c r="O784" s="244"/>
      <c r="P784" s="244"/>
      <c r="Q784" s="244"/>
      <c r="R784" s="244"/>
      <c r="S784" s="244"/>
      <c r="T784" s="245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46" t="s">
        <v>155</v>
      </c>
      <c r="AU784" s="246" t="s">
        <v>86</v>
      </c>
      <c r="AV784" s="13" t="s">
        <v>84</v>
      </c>
      <c r="AW784" s="13" t="s">
        <v>33</v>
      </c>
      <c r="AX784" s="13" t="s">
        <v>76</v>
      </c>
      <c r="AY784" s="246" t="s">
        <v>144</v>
      </c>
    </row>
    <row r="785" s="13" customFormat="1">
      <c r="A785" s="13"/>
      <c r="B785" s="236"/>
      <c r="C785" s="237"/>
      <c r="D785" s="238" t="s">
        <v>155</v>
      </c>
      <c r="E785" s="239" t="s">
        <v>1</v>
      </c>
      <c r="F785" s="240" t="s">
        <v>1083</v>
      </c>
      <c r="G785" s="237"/>
      <c r="H785" s="239" t="s">
        <v>1</v>
      </c>
      <c r="I785" s="241"/>
      <c r="J785" s="237"/>
      <c r="K785" s="237"/>
      <c r="L785" s="242"/>
      <c r="M785" s="243"/>
      <c r="N785" s="244"/>
      <c r="O785" s="244"/>
      <c r="P785" s="244"/>
      <c r="Q785" s="244"/>
      <c r="R785" s="244"/>
      <c r="S785" s="244"/>
      <c r="T785" s="245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46" t="s">
        <v>155</v>
      </c>
      <c r="AU785" s="246" t="s">
        <v>86</v>
      </c>
      <c r="AV785" s="13" t="s">
        <v>84</v>
      </c>
      <c r="AW785" s="13" t="s">
        <v>33</v>
      </c>
      <c r="AX785" s="13" t="s">
        <v>76</v>
      </c>
      <c r="AY785" s="246" t="s">
        <v>144</v>
      </c>
    </row>
    <row r="786" s="14" customFormat="1">
      <c r="A786" s="14"/>
      <c r="B786" s="247"/>
      <c r="C786" s="248"/>
      <c r="D786" s="238" t="s">
        <v>155</v>
      </c>
      <c r="E786" s="249" t="s">
        <v>1</v>
      </c>
      <c r="F786" s="250" t="s">
        <v>1094</v>
      </c>
      <c r="G786" s="248"/>
      <c r="H786" s="251">
        <v>0.20200000000000001</v>
      </c>
      <c r="I786" s="252"/>
      <c r="J786" s="248"/>
      <c r="K786" s="248"/>
      <c r="L786" s="253"/>
      <c r="M786" s="254"/>
      <c r="N786" s="255"/>
      <c r="O786" s="255"/>
      <c r="P786" s="255"/>
      <c r="Q786" s="255"/>
      <c r="R786" s="255"/>
      <c r="S786" s="255"/>
      <c r="T786" s="256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57" t="s">
        <v>155</v>
      </c>
      <c r="AU786" s="257" t="s">
        <v>86</v>
      </c>
      <c r="AV786" s="14" t="s">
        <v>86</v>
      </c>
      <c r="AW786" s="14" t="s">
        <v>33</v>
      </c>
      <c r="AX786" s="14" t="s">
        <v>76</v>
      </c>
      <c r="AY786" s="257" t="s">
        <v>144</v>
      </c>
    </row>
    <row r="787" s="13" customFormat="1">
      <c r="A787" s="13"/>
      <c r="B787" s="236"/>
      <c r="C787" s="237"/>
      <c r="D787" s="238" t="s">
        <v>155</v>
      </c>
      <c r="E787" s="239" t="s">
        <v>1</v>
      </c>
      <c r="F787" s="240" t="s">
        <v>1084</v>
      </c>
      <c r="G787" s="237"/>
      <c r="H787" s="239" t="s">
        <v>1</v>
      </c>
      <c r="I787" s="241"/>
      <c r="J787" s="237"/>
      <c r="K787" s="237"/>
      <c r="L787" s="242"/>
      <c r="M787" s="243"/>
      <c r="N787" s="244"/>
      <c r="O787" s="244"/>
      <c r="P787" s="244"/>
      <c r="Q787" s="244"/>
      <c r="R787" s="244"/>
      <c r="S787" s="244"/>
      <c r="T787" s="245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46" t="s">
        <v>155</v>
      </c>
      <c r="AU787" s="246" t="s">
        <v>86</v>
      </c>
      <c r="AV787" s="13" t="s">
        <v>84</v>
      </c>
      <c r="AW787" s="13" t="s">
        <v>33</v>
      </c>
      <c r="AX787" s="13" t="s">
        <v>76</v>
      </c>
      <c r="AY787" s="246" t="s">
        <v>144</v>
      </c>
    </row>
    <row r="788" s="14" customFormat="1">
      <c r="A788" s="14"/>
      <c r="B788" s="247"/>
      <c r="C788" s="248"/>
      <c r="D788" s="238" t="s">
        <v>155</v>
      </c>
      <c r="E788" s="249" t="s">
        <v>1</v>
      </c>
      <c r="F788" s="250" t="s">
        <v>1095</v>
      </c>
      <c r="G788" s="248"/>
      <c r="H788" s="251">
        <v>0.108</v>
      </c>
      <c r="I788" s="252"/>
      <c r="J788" s="248"/>
      <c r="K788" s="248"/>
      <c r="L788" s="253"/>
      <c r="M788" s="254"/>
      <c r="N788" s="255"/>
      <c r="O788" s="255"/>
      <c r="P788" s="255"/>
      <c r="Q788" s="255"/>
      <c r="R788" s="255"/>
      <c r="S788" s="255"/>
      <c r="T788" s="256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57" t="s">
        <v>155</v>
      </c>
      <c r="AU788" s="257" t="s">
        <v>86</v>
      </c>
      <c r="AV788" s="14" t="s">
        <v>86</v>
      </c>
      <c r="AW788" s="14" t="s">
        <v>33</v>
      </c>
      <c r="AX788" s="14" t="s">
        <v>76</v>
      </c>
      <c r="AY788" s="257" t="s">
        <v>144</v>
      </c>
    </row>
    <row r="789" s="15" customFormat="1">
      <c r="A789" s="15"/>
      <c r="B789" s="258"/>
      <c r="C789" s="259"/>
      <c r="D789" s="238" t="s">
        <v>155</v>
      </c>
      <c r="E789" s="260" t="s">
        <v>1</v>
      </c>
      <c r="F789" s="261" t="s">
        <v>160</v>
      </c>
      <c r="G789" s="259"/>
      <c r="H789" s="262">
        <v>3.4830000000000001</v>
      </c>
      <c r="I789" s="263"/>
      <c r="J789" s="259"/>
      <c r="K789" s="259"/>
      <c r="L789" s="264"/>
      <c r="M789" s="265"/>
      <c r="N789" s="266"/>
      <c r="O789" s="266"/>
      <c r="P789" s="266"/>
      <c r="Q789" s="266"/>
      <c r="R789" s="266"/>
      <c r="S789" s="266"/>
      <c r="T789" s="267"/>
      <c r="U789" s="15"/>
      <c r="V789" s="15"/>
      <c r="W789" s="15"/>
      <c r="X789" s="15"/>
      <c r="Y789" s="15"/>
      <c r="Z789" s="15"/>
      <c r="AA789" s="15"/>
      <c r="AB789" s="15"/>
      <c r="AC789" s="15"/>
      <c r="AD789" s="15"/>
      <c r="AE789" s="15"/>
      <c r="AT789" s="268" t="s">
        <v>155</v>
      </c>
      <c r="AU789" s="268" t="s">
        <v>86</v>
      </c>
      <c r="AV789" s="15" t="s">
        <v>151</v>
      </c>
      <c r="AW789" s="15" t="s">
        <v>33</v>
      </c>
      <c r="AX789" s="15" t="s">
        <v>84</v>
      </c>
      <c r="AY789" s="268" t="s">
        <v>144</v>
      </c>
    </row>
    <row r="790" s="2" customFormat="1" ht="33" customHeight="1">
      <c r="A790" s="38"/>
      <c r="B790" s="39"/>
      <c r="C790" s="218" t="s">
        <v>1096</v>
      </c>
      <c r="D790" s="218" t="s">
        <v>146</v>
      </c>
      <c r="E790" s="219" t="s">
        <v>1097</v>
      </c>
      <c r="F790" s="220" t="s">
        <v>1098</v>
      </c>
      <c r="G790" s="221" t="s">
        <v>149</v>
      </c>
      <c r="H790" s="222">
        <v>108.25</v>
      </c>
      <c r="I790" s="223"/>
      <c r="J790" s="224">
        <f>ROUND(I790*H790,2)</f>
        <v>0</v>
      </c>
      <c r="K790" s="220" t="s">
        <v>150</v>
      </c>
      <c r="L790" s="44"/>
      <c r="M790" s="225" t="s">
        <v>1</v>
      </c>
      <c r="N790" s="226" t="s">
        <v>41</v>
      </c>
      <c r="O790" s="91"/>
      <c r="P790" s="227">
        <f>O790*H790</f>
        <v>0</v>
      </c>
      <c r="Q790" s="227">
        <v>0.011520000000000001</v>
      </c>
      <c r="R790" s="227">
        <f>Q790*H790</f>
        <v>1.2470400000000002</v>
      </c>
      <c r="S790" s="227">
        <v>0</v>
      </c>
      <c r="T790" s="228">
        <f>S790*H790</f>
        <v>0</v>
      </c>
      <c r="U790" s="38"/>
      <c r="V790" s="38"/>
      <c r="W790" s="38"/>
      <c r="X790" s="38"/>
      <c r="Y790" s="38"/>
      <c r="Z790" s="38"/>
      <c r="AA790" s="38"/>
      <c r="AB790" s="38"/>
      <c r="AC790" s="38"/>
      <c r="AD790" s="38"/>
      <c r="AE790" s="38"/>
      <c r="AR790" s="229" t="s">
        <v>262</v>
      </c>
      <c r="AT790" s="229" t="s">
        <v>146</v>
      </c>
      <c r="AU790" s="229" t="s">
        <v>86</v>
      </c>
      <c r="AY790" s="17" t="s">
        <v>144</v>
      </c>
      <c r="BE790" s="230">
        <f>IF(N790="základní",J790,0)</f>
        <v>0</v>
      </c>
      <c r="BF790" s="230">
        <f>IF(N790="snížená",J790,0)</f>
        <v>0</v>
      </c>
      <c r="BG790" s="230">
        <f>IF(N790="zákl. přenesená",J790,0)</f>
        <v>0</v>
      </c>
      <c r="BH790" s="230">
        <f>IF(N790="sníž. přenesená",J790,0)</f>
        <v>0</v>
      </c>
      <c r="BI790" s="230">
        <f>IF(N790="nulová",J790,0)</f>
        <v>0</v>
      </c>
      <c r="BJ790" s="17" t="s">
        <v>84</v>
      </c>
      <c r="BK790" s="230">
        <f>ROUND(I790*H790,2)</f>
        <v>0</v>
      </c>
      <c r="BL790" s="17" t="s">
        <v>262</v>
      </c>
      <c r="BM790" s="229" t="s">
        <v>1099</v>
      </c>
    </row>
    <row r="791" s="2" customFormat="1">
      <c r="A791" s="38"/>
      <c r="B791" s="39"/>
      <c r="C791" s="40"/>
      <c r="D791" s="231" t="s">
        <v>153</v>
      </c>
      <c r="E791" s="40"/>
      <c r="F791" s="232" t="s">
        <v>1100</v>
      </c>
      <c r="G791" s="40"/>
      <c r="H791" s="40"/>
      <c r="I791" s="233"/>
      <c r="J791" s="40"/>
      <c r="K791" s="40"/>
      <c r="L791" s="44"/>
      <c r="M791" s="234"/>
      <c r="N791" s="235"/>
      <c r="O791" s="91"/>
      <c r="P791" s="91"/>
      <c r="Q791" s="91"/>
      <c r="R791" s="91"/>
      <c r="S791" s="91"/>
      <c r="T791" s="92"/>
      <c r="U791" s="38"/>
      <c r="V791" s="38"/>
      <c r="W791" s="38"/>
      <c r="X791" s="38"/>
      <c r="Y791" s="38"/>
      <c r="Z791" s="38"/>
      <c r="AA791" s="38"/>
      <c r="AB791" s="38"/>
      <c r="AC791" s="38"/>
      <c r="AD791" s="38"/>
      <c r="AE791" s="38"/>
      <c r="AT791" s="17" t="s">
        <v>153</v>
      </c>
      <c r="AU791" s="17" t="s">
        <v>86</v>
      </c>
    </row>
    <row r="792" s="13" customFormat="1">
      <c r="A792" s="13"/>
      <c r="B792" s="236"/>
      <c r="C792" s="237"/>
      <c r="D792" s="238" t="s">
        <v>155</v>
      </c>
      <c r="E792" s="239" t="s">
        <v>1</v>
      </c>
      <c r="F792" s="240" t="s">
        <v>291</v>
      </c>
      <c r="G792" s="237"/>
      <c r="H792" s="239" t="s">
        <v>1</v>
      </c>
      <c r="I792" s="241"/>
      <c r="J792" s="237"/>
      <c r="K792" s="237"/>
      <c r="L792" s="242"/>
      <c r="M792" s="243"/>
      <c r="N792" s="244"/>
      <c r="O792" s="244"/>
      <c r="P792" s="244"/>
      <c r="Q792" s="244"/>
      <c r="R792" s="244"/>
      <c r="S792" s="244"/>
      <c r="T792" s="245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46" t="s">
        <v>155</v>
      </c>
      <c r="AU792" s="246" t="s">
        <v>86</v>
      </c>
      <c r="AV792" s="13" t="s">
        <v>84</v>
      </c>
      <c r="AW792" s="13" t="s">
        <v>33</v>
      </c>
      <c r="AX792" s="13" t="s">
        <v>76</v>
      </c>
      <c r="AY792" s="246" t="s">
        <v>144</v>
      </c>
    </row>
    <row r="793" s="14" customFormat="1">
      <c r="A793" s="14"/>
      <c r="B793" s="247"/>
      <c r="C793" s="248"/>
      <c r="D793" s="238" t="s">
        <v>155</v>
      </c>
      <c r="E793" s="249" t="s">
        <v>1</v>
      </c>
      <c r="F793" s="250" t="s">
        <v>1101</v>
      </c>
      <c r="G793" s="248"/>
      <c r="H793" s="251">
        <v>81.25</v>
      </c>
      <c r="I793" s="252"/>
      <c r="J793" s="248"/>
      <c r="K793" s="248"/>
      <c r="L793" s="253"/>
      <c r="M793" s="254"/>
      <c r="N793" s="255"/>
      <c r="O793" s="255"/>
      <c r="P793" s="255"/>
      <c r="Q793" s="255"/>
      <c r="R793" s="255"/>
      <c r="S793" s="255"/>
      <c r="T793" s="256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57" t="s">
        <v>155</v>
      </c>
      <c r="AU793" s="257" t="s">
        <v>86</v>
      </c>
      <c r="AV793" s="14" t="s">
        <v>86</v>
      </c>
      <c r="AW793" s="14" t="s">
        <v>33</v>
      </c>
      <c r="AX793" s="14" t="s">
        <v>76</v>
      </c>
      <c r="AY793" s="257" t="s">
        <v>144</v>
      </c>
    </row>
    <row r="794" s="13" customFormat="1">
      <c r="A794" s="13"/>
      <c r="B794" s="236"/>
      <c r="C794" s="237"/>
      <c r="D794" s="238" t="s">
        <v>155</v>
      </c>
      <c r="E794" s="239" t="s">
        <v>1</v>
      </c>
      <c r="F794" s="240" t="s">
        <v>1058</v>
      </c>
      <c r="G794" s="237"/>
      <c r="H794" s="239" t="s">
        <v>1</v>
      </c>
      <c r="I794" s="241"/>
      <c r="J794" s="237"/>
      <c r="K794" s="237"/>
      <c r="L794" s="242"/>
      <c r="M794" s="243"/>
      <c r="N794" s="244"/>
      <c r="O794" s="244"/>
      <c r="P794" s="244"/>
      <c r="Q794" s="244"/>
      <c r="R794" s="244"/>
      <c r="S794" s="244"/>
      <c r="T794" s="245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46" t="s">
        <v>155</v>
      </c>
      <c r="AU794" s="246" t="s">
        <v>86</v>
      </c>
      <c r="AV794" s="13" t="s">
        <v>84</v>
      </c>
      <c r="AW794" s="13" t="s">
        <v>33</v>
      </c>
      <c r="AX794" s="13" t="s">
        <v>76</v>
      </c>
      <c r="AY794" s="246" t="s">
        <v>144</v>
      </c>
    </row>
    <row r="795" s="14" customFormat="1">
      <c r="A795" s="14"/>
      <c r="B795" s="247"/>
      <c r="C795" s="248"/>
      <c r="D795" s="238" t="s">
        <v>155</v>
      </c>
      <c r="E795" s="249" t="s">
        <v>1</v>
      </c>
      <c r="F795" s="250" t="s">
        <v>1102</v>
      </c>
      <c r="G795" s="248"/>
      <c r="H795" s="251">
        <v>27</v>
      </c>
      <c r="I795" s="252"/>
      <c r="J795" s="248"/>
      <c r="K795" s="248"/>
      <c r="L795" s="253"/>
      <c r="M795" s="254"/>
      <c r="N795" s="255"/>
      <c r="O795" s="255"/>
      <c r="P795" s="255"/>
      <c r="Q795" s="255"/>
      <c r="R795" s="255"/>
      <c r="S795" s="255"/>
      <c r="T795" s="256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57" t="s">
        <v>155</v>
      </c>
      <c r="AU795" s="257" t="s">
        <v>86</v>
      </c>
      <c r="AV795" s="14" t="s">
        <v>86</v>
      </c>
      <c r="AW795" s="14" t="s">
        <v>33</v>
      </c>
      <c r="AX795" s="14" t="s">
        <v>76</v>
      </c>
      <c r="AY795" s="257" t="s">
        <v>144</v>
      </c>
    </row>
    <row r="796" s="15" customFormat="1">
      <c r="A796" s="15"/>
      <c r="B796" s="258"/>
      <c r="C796" s="259"/>
      <c r="D796" s="238" t="s">
        <v>155</v>
      </c>
      <c r="E796" s="260" t="s">
        <v>1</v>
      </c>
      <c r="F796" s="261" t="s">
        <v>160</v>
      </c>
      <c r="G796" s="259"/>
      <c r="H796" s="262">
        <v>108.25</v>
      </c>
      <c r="I796" s="263"/>
      <c r="J796" s="259"/>
      <c r="K796" s="259"/>
      <c r="L796" s="264"/>
      <c r="M796" s="265"/>
      <c r="N796" s="266"/>
      <c r="O796" s="266"/>
      <c r="P796" s="266"/>
      <c r="Q796" s="266"/>
      <c r="R796" s="266"/>
      <c r="S796" s="266"/>
      <c r="T796" s="267"/>
      <c r="U796" s="15"/>
      <c r="V796" s="15"/>
      <c r="W796" s="15"/>
      <c r="X796" s="15"/>
      <c r="Y796" s="15"/>
      <c r="Z796" s="15"/>
      <c r="AA796" s="15"/>
      <c r="AB796" s="15"/>
      <c r="AC796" s="15"/>
      <c r="AD796" s="15"/>
      <c r="AE796" s="15"/>
      <c r="AT796" s="268" t="s">
        <v>155</v>
      </c>
      <c r="AU796" s="268" t="s">
        <v>86</v>
      </c>
      <c r="AV796" s="15" t="s">
        <v>151</v>
      </c>
      <c r="AW796" s="15" t="s">
        <v>33</v>
      </c>
      <c r="AX796" s="15" t="s">
        <v>84</v>
      </c>
      <c r="AY796" s="268" t="s">
        <v>144</v>
      </c>
    </row>
    <row r="797" s="2" customFormat="1" ht="24.15" customHeight="1">
      <c r="A797" s="38"/>
      <c r="B797" s="39"/>
      <c r="C797" s="218" t="s">
        <v>1103</v>
      </c>
      <c r="D797" s="218" t="s">
        <v>146</v>
      </c>
      <c r="E797" s="219" t="s">
        <v>1104</v>
      </c>
      <c r="F797" s="220" t="s">
        <v>1105</v>
      </c>
      <c r="G797" s="221" t="s">
        <v>149</v>
      </c>
      <c r="H797" s="222">
        <v>108.25</v>
      </c>
      <c r="I797" s="223"/>
      <c r="J797" s="224">
        <f>ROUND(I797*H797,2)</f>
        <v>0</v>
      </c>
      <c r="K797" s="220" t="s">
        <v>150</v>
      </c>
      <c r="L797" s="44"/>
      <c r="M797" s="225" t="s">
        <v>1</v>
      </c>
      <c r="N797" s="226" t="s">
        <v>41</v>
      </c>
      <c r="O797" s="91"/>
      <c r="P797" s="227">
        <f>O797*H797</f>
        <v>0</v>
      </c>
      <c r="Q797" s="227">
        <v>0</v>
      </c>
      <c r="R797" s="227">
        <f>Q797*H797</f>
        <v>0</v>
      </c>
      <c r="S797" s="227">
        <v>0</v>
      </c>
      <c r="T797" s="228">
        <f>S797*H797</f>
        <v>0</v>
      </c>
      <c r="U797" s="38"/>
      <c r="V797" s="38"/>
      <c r="W797" s="38"/>
      <c r="X797" s="38"/>
      <c r="Y797" s="38"/>
      <c r="Z797" s="38"/>
      <c r="AA797" s="38"/>
      <c r="AB797" s="38"/>
      <c r="AC797" s="38"/>
      <c r="AD797" s="38"/>
      <c r="AE797" s="38"/>
      <c r="AR797" s="229" t="s">
        <v>262</v>
      </c>
      <c r="AT797" s="229" t="s">
        <v>146</v>
      </c>
      <c r="AU797" s="229" t="s">
        <v>86</v>
      </c>
      <c r="AY797" s="17" t="s">
        <v>144</v>
      </c>
      <c r="BE797" s="230">
        <f>IF(N797="základní",J797,0)</f>
        <v>0</v>
      </c>
      <c r="BF797" s="230">
        <f>IF(N797="snížená",J797,0)</f>
        <v>0</v>
      </c>
      <c r="BG797" s="230">
        <f>IF(N797="zákl. přenesená",J797,0)</f>
        <v>0</v>
      </c>
      <c r="BH797" s="230">
        <f>IF(N797="sníž. přenesená",J797,0)</f>
        <v>0</v>
      </c>
      <c r="BI797" s="230">
        <f>IF(N797="nulová",J797,0)</f>
        <v>0</v>
      </c>
      <c r="BJ797" s="17" t="s">
        <v>84</v>
      </c>
      <c r="BK797" s="230">
        <f>ROUND(I797*H797,2)</f>
        <v>0</v>
      </c>
      <c r="BL797" s="17" t="s">
        <v>262</v>
      </c>
      <c r="BM797" s="229" t="s">
        <v>1106</v>
      </c>
    </row>
    <row r="798" s="2" customFormat="1">
      <c r="A798" s="38"/>
      <c r="B798" s="39"/>
      <c r="C798" s="40"/>
      <c r="D798" s="231" t="s">
        <v>153</v>
      </c>
      <c r="E798" s="40"/>
      <c r="F798" s="232" t="s">
        <v>1107</v>
      </c>
      <c r="G798" s="40"/>
      <c r="H798" s="40"/>
      <c r="I798" s="233"/>
      <c r="J798" s="40"/>
      <c r="K798" s="40"/>
      <c r="L798" s="44"/>
      <c r="M798" s="234"/>
      <c r="N798" s="235"/>
      <c r="O798" s="91"/>
      <c r="P798" s="91"/>
      <c r="Q798" s="91"/>
      <c r="R798" s="91"/>
      <c r="S798" s="91"/>
      <c r="T798" s="92"/>
      <c r="U798" s="38"/>
      <c r="V798" s="38"/>
      <c r="W798" s="38"/>
      <c r="X798" s="38"/>
      <c r="Y798" s="38"/>
      <c r="Z798" s="38"/>
      <c r="AA798" s="38"/>
      <c r="AB798" s="38"/>
      <c r="AC798" s="38"/>
      <c r="AD798" s="38"/>
      <c r="AE798" s="38"/>
      <c r="AT798" s="17" t="s">
        <v>153</v>
      </c>
      <c r="AU798" s="17" t="s">
        <v>86</v>
      </c>
    </row>
    <row r="799" s="13" customFormat="1">
      <c r="A799" s="13"/>
      <c r="B799" s="236"/>
      <c r="C799" s="237"/>
      <c r="D799" s="238" t="s">
        <v>155</v>
      </c>
      <c r="E799" s="239" t="s">
        <v>1</v>
      </c>
      <c r="F799" s="240" t="s">
        <v>291</v>
      </c>
      <c r="G799" s="237"/>
      <c r="H799" s="239" t="s">
        <v>1</v>
      </c>
      <c r="I799" s="241"/>
      <c r="J799" s="237"/>
      <c r="K799" s="237"/>
      <c r="L799" s="242"/>
      <c r="M799" s="243"/>
      <c r="N799" s="244"/>
      <c r="O799" s="244"/>
      <c r="P799" s="244"/>
      <c r="Q799" s="244"/>
      <c r="R799" s="244"/>
      <c r="S799" s="244"/>
      <c r="T799" s="245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46" t="s">
        <v>155</v>
      </c>
      <c r="AU799" s="246" t="s">
        <v>86</v>
      </c>
      <c r="AV799" s="13" t="s">
        <v>84</v>
      </c>
      <c r="AW799" s="13" t="s">
        <v>33</v>
      </c>
      <c r="AX799" s="13" t="s">
        <v>76</v>
      </c>
      <c r="AY799" s="246" t="s">
        <v>144</v>
      </c>
    </row>
    <row r="800" s="14" customFormat="1">
      <c r="A800" s="14"/>
      <c r="B800" s="247"/>
      <c r="C800" s="248"/>
      <c r="D800" s="238" t="s">
        <v>155</v>
      </c>
      <c r="E800" s="249" t="s">
        <v>1</v>
      </c>
      <c r="F800" s="250" t="s">
        <v>1108</v>
      </c>
      <c r="G800" s="248"/>
      <c r="H800" s="251">
        <v>81.25</v>
      </c>
      <c r="I800" s="252"/>
      <c r="J800" s="248"/>
      <c r="K800" s="248"/>
      <c r="L800" s="253"/>
      <c r="M800" s="254"/>
      <c r="N800" s="255"/>
      <c r="O800" s="255"/>
      <c r="P800" s="255"/>
      <c r="Q800" s="255"/>
      <c r="R800" s="255"/>
      <c r="S800" s="255"/>
      <c r="T800" s="256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57" t="s">
        <v>155</v>
      </c>
      <c r="AU800" s="257" t="s">
        <v>86</v>
      </c>
      <c r="AV800" s="14" t="s">
        <v>86</v>
      </c>
      <c r="AW800" s="14" t="s">
        <v>33</v>
      </c>
      <c r="AX800" s="14" t="s">
        <v>76</v>
      </c>
      <c r="AY800" s="257" t="s">
        <v>144</v>
      </c>
    </row>
    <row r="801" s="13" customFormat="1">
      <c r="A801" s="13"/>
      <c r="B801" s="236"/>
      <c r="C801" s="237"/>
      <c r="D801" s="238" t="s">
        <v>155</v>
      </c>
      <c r="E801" s="239" t="s">
        <v>1</v>
      </c>
      <c r="F801" s="240" t="s">
        <v>708</v>
      </c>
      <c r="G801" s="237"/>
      <c r="H801" s="239" t="s">
        <v>1</v>
      </c>
      <c r="I801" s="241"/>
      <c r="J801" s="237"/>
      <c r="K801" s="237"/>
      <c r="L801" s="242"/>
      <c r="M801" s="243"/>
      <c r="N801" s="244"/>
      <c r="O801" s="244"/>
      <c r="P801" s="244"/>
      <c r="Q801" s="244"/>
      <c r="R801" s="244"/>
      <c r="S801" s="244"/>
      <c r="T801" s="245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46" t="s">
        <v>155</v>
      </c>
      <c r="AU801" s="246" t="s">
        <v>86</v>
      </c>
      <c r="AV801" s="13" t="s">
        <v>84</v>
      </c>
      <c r="AW801" s="13" t="s">
        <v>33</v>
      </c>
      <c r="AX801" s="13" t="s">
        <v>76</v>
      </c>
      <c r="AY801" s="246" t="s">
        <v>144</v>
      </c>
    </row>
    <row r="802" s="14" customFormat="1">
      <c r="A802" s="14"/>
      <c r="B802" s="247"/>
      <c r="C802" s="248"/>
      <c r="D802" s="238" t="s">
        <v>155</v>
      </c>
      <c r="E802" s="249" t="s">
        <v>1</v>
      </c>
      <c r="F802" s="250" t="s">
        <v>1109</v>
      </c>
      <c r="G802" s="248"/>
      <c r="H802" s="251">
        <v>27</v>
      </c>
      <c r="I802" s="252"/>
      <c r="J802" s="248"/>
      <c r="K802" s="248"/>
      <c r="L802" s="253"/>
      <c r="M802" s="254"/>
      <c r="N802" s="255"/>
      <c r="O802" s="255"/>
      <c r="P802" s="255"/>
      <c r="Q802" s="255"/>
      <c r="R802" s="255"/>
      <c r="S802" s="255"/>
      <c r="T802" s="256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57" t="s">
        <v>155</v>
      </c>
      <c r="AU802" s="257" t="s">
        <v>86</v>
      </c>
      <c r="AV802" s="14" t="s">
        <v>86</v>
      </c>
      <c r="AW802" s="14" t="s">
        <v>33</v>
      </c>
      <c r="AX802" s="14" t="s">
        <v>76</v>
      </c>
      <c r="AY802" s="257" t="s">
        <v>144</v>
      </c>
    </row>
    <row r="803" s="15" customFormat="1">
      <c r="A803" s="15"/>
      <c r="B803" s="258"/>
      <c r="C803" s="259"/>
      <c r="D803" s="238" t="s">
        <v>155</v>
      </c>
      <c r="E803" s="260" t="s">
        <v>1</v>
      </c>
      <c r="F803" s="261" t="s">
        <v>160</v>
      </c>
      <c r="G803" s="259"/>
      <c r="H803" s="262">
        <v>108.25</v>
      </c>
      <c r="I803" s="263"/>
      <c r="J803" s="259"/>
      <c r="K803" s="259"/>
      <c r="L803" s="264"/>
      <c r="M803" s="265"/>
      <c r="N803" s="266"/>
      <c r="O803" s="266"/>
      <c r="P803" s="266"/>
      <c r="Q803" s="266"/>
      <c r="R803" s="266"/>
      <c r="S803" s="266"/>
      <c r="T803" s="267"/>
      <c r="U803" s="15"/>
      <c r="V803" s="15"/>
      <c r="W803" s="15"/>
      <c r="X803" s="15"/>
      <c r="Y803" s="15"/>
      <c r="Z803" s="15"/>
      <c r="AA803" s="15"/>
      <c r="AB803" s="15"/>
      <c r="AC803" s="15"/>
      <c r="AD803" s="15"/>
      <c r="AE803" s="15"/>
      <c r="AT803" s="268" t="s">
        <v>155</v>
      </c>
      <c r="AU803" s="268" t="s">
        <v>86</v>
      </c>
      <c r="AV803" s="15" t="s">
        <v>151</v>
      </c>
      <c r="AW803" s="15" t="s">
        <v>33</v>
      </c>
      <c r="AX803" s="15" t="s">
        <v>84</v>
      </c>
      <c r="AY803" s="268" t="s">
        <v>144</v>
      </c>
    </row>
    <row r="804" s="2" customFormat="1" ht="16.5" customHeight="1">
      <c r="A804" s="38"/>
      <c r="B804" s="39"/>
      <c r="C804" s="269" t="s">
        <v>1110</v>
      </c>
      <c r="D804" s="269" t="s">
        <v>193</v>
      </c>
      <c r="E804" s="270" t="s">
        <v>1111</v>
      </c>
      <c r="F804" s="271" t="s">
        <v>1112</v>
      </c>
      <c r="G804" s="272" t="s">
        <v>163</v>
      </c>
      <c r="H804" s="273">
        <v>0.21199999999999999</v>
      </c>
      <c r="I804" s="274"/>
      <c r="J804" s="275">
        <f>ROUND(I804*H804,2)</f>
        <v>0</v>
      </c>
      <c r="K804" s="271" t="s">
        <v>150</v>
      </c>
      <c r="L804" s="276"/>
      <c r="M804" s="277" t="s">
        <v>1</v>
      </c>
      <c r="N804" s="278" t="s">
        <v>41</v>
      </c>
      <c r="O804" s="91"/>
      <c r="P804" s="227">
        <f>O804*H804</f>
        <v>0</v>
      </c>
      <c r="Q804" s="227">
        <v>0.55000000000000004</v>
      </c>
      <c r="R804" s="227">
        <f>Q804*H804</f>
        <v>0.11660000000000001</v>
      </c>
      <c r="S804" s="227">
        <v>0</v>
      </c>
      <c r="T804" s="228">
        <f>S804*H804</f>
        <v>0</v>
      </c>
      <c r="U804" s="38"/>
      <c r="V804" s="38"/>
      <c r="W804" s="38"/>
      <c r="X804" s="38"/>
      <c r="Y804" s="38"/>
      <c r="Z804" s="38"/>
      <c r="AA804" s="38"/>
      <c r="AB804" s="38"/>
      <c r="AC804" s="38"/>
      <c r="AD804" s="38"/>
      <c r="AE804" s="38"/>
      <c r="AR804" s="229" t="s">
        <v>380</v>
      </c>
      <c r="AT804" s="229" t="s">
        <v>193</v>
      </c>
      <c r="AU804" s="229" t="s">
        <v>86</v>
      </c>
      <c r="AY804" s="17" t="s">
        <v>144</v>
      </c>
      <c r="BE804" s="230">
        <f>IF(N804="základní",J804,0)</f>
        <v>0</v>
      </c>
      <c r="BF804" s="230">
        <f>IF(N804="snížená",J804,0)</f>
        <v>0</v>
      </c>
      <c r="BG804" s="230">
        <f>IF(N804="zákl. přenesená",J804,0)</f>
        <v>0</v>
      </c>
      <c r="BH804" s="230">
        <f>IF(N804="sníž. přenesená",J804,0)</f>
        <v>0</v>
      </c>
      <c r="BI804" s="230">
        <f>IF(N804="nulová",J804,0)</f>
        <v>0</v>
      </c>
      <c r="BJ804" s="17" t="s">
        <v>84</v>
      </c>
      <c r="BK804" s="230">
        <f>ROUND(I804*H804,2)</f>
        <v>0</v>
      </c>
      <c r="BL804" s="17" t="s">
        <v>262</v>
      </c>
      <c r="BM804" s="229" t="s">
        <v>1113</v>
      </c>
    </row>
    <row r="805" s="2" customFormat="1" ht="16.5" customHeight="1">
      <c r="A805" s="38"/>
      <c r="B805" s="39"/>
      <c r="C805" s="218" t="s">
        <v>251</v>
      </c>
      <c r="D805" s="218" t="s">
        <v>146</v>
      </c>
      <c r="E805" s="219" t="s">
        <v>1114</v>
      </c>
      <c r="F805" s="220" t="s">
        <v>1115</v>
      </c>
      <c r="G805" s="221" t="s">
        <v>149</v>
      </c>
      <c r="H805" s="222">
        <v>142.845</v>
      </c>
      <c r="I805" s="223"/>
      <c r="J805" s="224">
        <f>ROUND(I805*H805,2)</f>
        <v>0</v>
      </c>
      <c r="K805" s="220" t="s">
        <v>150</v>
      </c>
      <c r="L805" s="44"/>
      <c r="M805" s="225" t="s">
        <v>1</v>
      </c>
      <c r="N805" s="226" t="s">
        <v>41</v>
      </c>
      <c r="O805" s="91"/>
      <c r="P805" s="227">
        <f>O805*H805</f>
        <v>0</v>
      </c>
      <c r="Q805" s="227">
        <v>0</v>
      </c>
      <c r="R805" s="227">
        <f>Q805*H805</f>
        <v>0</v>
      </c>
      <c r="S805" s="227">
        <v>0.014</v>
      </c>
      <c r="T805" s="228">
        <f>S805*H805</f>
        <v>1.99983</v>
      </c>
      <c r="U805" s="38"/>
      <c r="V805" s="38"/>
      <c r="W805" s="38"/>
      <c r="X805" s="38"/>
      <c r="Y805" s="38"/>
      <c r="Z805" s="38"/>
      <c r="AA805" s="38"/>
      <c r="AB805" s="38"/>
      <c r="AC805" s="38"/>
      <c r="AD805" s="38"/>
      <c r="AE805" s="38"/>
      <c r="AR805" s="229" t="s">
        <v>262</v>
      </c>
      <c r="AT805" s="229" t="s">
        <v>146</v>
      </c>
      <c r="AU805" s="229" t="s">
        <v>86</v>
      </c>
      <c r="AY805" s="17" t="s">
        <v>144</v>
      </c>
      <c r="BE805" s="230">
        <f>IF(N805="základní",J805,0)</f>
        <v>0</v>
      </c>
      <c r="BF805" s="230">
        <f>IF(N805="snížená",J805,0)</f>
        <v>0</v>
      </c>
      <c r="BG805" s="230">
        <f>IF(N805="zákl. přenesená",J805,0)</f>
        <v>0</v>
      </c>
      <c r="BH805" s="230">
        <f>IF(N805="sníž. přenesená",J805,0)</f>
        <v>0</v>
      </c>
      <c r="BI805" s="230">
        <f>IF(N805="nulová",J805,0)</f>
        <v>0</v>
      </c>
      <c r="BJ805" s="17" t="s">
        <v>84</v>
      </c>
      <c r="BK805" s="230">
        <f>ROUND(I805*H805,2)</f>
        <v>0</v>
      </c>
      <c r="BL805" s="17" t="s">
        <v>262</v>
      </c>
      <c r="BM805" s="229" t="s">
        <v>1116</v>
      </c>
    </row>
    <row r="806" s="2" customFormat="1">
      <c r="A806" s="38"/>
      <c r="B806" s="39"/>
      <c r="C806" s="40"/>
      <c r="D806" s="231" t="s">
        <v>153</v>
      </c>
      <c r="E806" s="40"/>
      <c r="F806" s="232" t="s">
        <v>1117</v>
      </c>
      <c r="G806" s="40"/>
      <c r="H806" s="40"/>
      <c r="I806" s="233"/>
      <c r="J806" s="40"/>
      <c r="K806" s="40"/>
      <c r="L806" s="44"/>
      <c r="M806" s="234"/>
      <c r="N806" s="235"/>
      <c r="O806" s="91"/>
      <c r="P806" s="91"/>
      <c r="Q806" s="91"/>
      <c r="R806" s="91"/>
      <c r="S806" s="91"/>
      <c r="T806" s="92"/>
      <c r="U806" s="38"/>
      <c r="V806" s="38"/>
      <c r="W806" s="38"/>
      <c r="X806" s="38"/>
      <c r="Y806" s="38"/>
      <c r="Z806" s="38"/>
      <c r="AA806" s="38"/>
      <c r="AB806" s="38"/>
      <c r="AC806" s="38"/>
      <c r="AD806" s="38"/>
      <c r="AE806" s="38"/>
      <c r="AT806" s="17" t="s">
        <v>153</v>
      </c>
      <c r="AU806" s="17" t="s">
        <v>86</v>
      </c>
    </row>
    <row r="807" s="13" customFormat="1">
      <c r="A807" s="13"/>
      <c r="B807" s="236"/>
      <c r="C807" s="237"/>
      <c r="D807" s="238" t="s">
        <v>155</v>
      </c>
      <c r="E807" s="239" t="s">
        <v>1</v>
      </c>
      <c r="F807" s="240" t="s">
        <v>1118</v>
      </c>
      <c r="G807" s="237"/>
      <c r="H807" s="239" t="s">
        <v>1</v>
      </c>
      <c r="I807" s="241"/>
      <c r="J807" s="237"/>
      <c r="K807" s="237"/>
      <c r="L807" s="242"/>
      <c r="M807" s="243"/>
      <c r="N807" s="244"/>
      <c r="O807" s="244"/>
      <c r="P807" s="244"/>
      <c r="Q807" s="244"/>
      <c r="R807" s="244"/>
      <c r="S807" s="244"/>
      <c r="T807" s="245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46" t="s">
        <v>155</v>
      </c>
      <c r="AU807" s="246" t="s">
        <v>86</v>
      </c>
      <c r="AV807" s="13" t="s">
        <v>84</v>
      </c>
      <c r="AW807" s="13" t="s">
        <v>33</v>
      </c>
      <c r="AX807" s="13" t="s">
        <v>76</v>
      </c>
      <c r="AY807" s="246" t="s">
        <v>144</v>
      </c>
    </row>
    <row r="808" s="14" customFormat="1">
      <c r="A808" s="14"/>
      <c r="B808" s="247"/>
      <c r="C808" s="248"/>
      <c r="D808" s="238" t="s">
        <v>155</v>
      </c>
      <c r="E808" s="249" t="s">
        <v>1</v>
      </c>
      <c r="F808" s="250" t="s">
        <v>1119</v>
      </c>
      <c r="G808" s="248"/>
      <c r="H808" s="251">
        <v>80.599999999999994</v>
      </c>
      <c r="I808" s="252"/>
      <c r="J808" s="248"/>
      <c r="K808" s="248"/>
      <c r="L808" s="253"/>
      <c r="M808" s="254"/>
      <c r="N808" s="255"/>
      <c r="O808" s="255"/>
      <c r="P808" s="255"/>
      <c r="Q808" s="255"/>
      <c r="R808" s="255"/>
      <c r="S808" s="255"/>
      <c r="T808" s="256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7" t="s">
        <v>155</v>
      </c>
      <c r="AU808" s="257" t="s">
        <v>86</v>
      </c>
      <c r="AV808" s="14" t="s">
        <v>86</v>
      </c>
      <c r="AW808" s="14" t="s">
        <v>33</v>
      </c>
      <c r="AX808" s="14" t="s">
        <v>76</v>
      </c>
      <c r="AY808" s="257" t="s">
        <v>144</v>
      </c>
    </row>
    <row r="809" s="13" customFormat="1">
      <c r="A809" s="13"/>
      <c r="B809" s="236"/>
      <c r="C809" s="237"/>
      <c r="D809" s="238" t="s">
        <v>155</v>
      </c>
      <c r="E809" s="239" t="s">
        <v>1</v>
      </c>
      <c r="F809" s="240" t="s">
        <v>1120</v>
      </c>
      <c r="G809" s="237"/>
      <c r="H809" s="239" t="s">
        <v>1</v>
      </c>
      <c r="I809" s="241"/>
      <c r="J809" s="237"/>
      <c r="K809" s="237"/>
      <c r="L809" s="242"/>
      <c r="M809" s="243"/>
      <c r="N809" s="244"/>
      <c r="O809" s="244"/>
      <c r="P809" s="244"/>
      <c r="Q809" s="244"/>
      <c r="R809" s="244"/>
      <c r="S809" s="244"/>
      <c r="T809" s="245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46" t="s">
        <v>155</v>
      </c>
      <c r="AU809" s="246" t="s">
        <v>86</v>
      </c>
      <c r="AV809" s="13" t="s">
        <v>84</v>
      </c>
      <c r="AW809" s="13" t="s">
        <v>33</v>
      </c>
      <c r="AX809" s="13" t="s">
        <v>76</v>
      </c>
      <c r="AY809" s="246" t="s">
        <v>144</v>
      </c>
    </row>
    <row r="810" s="14" customFormat="1">
      <c r="A810" s="14"/>
      <c r="B810" s="247"/>
      <c r="C810" s="248"/>
      <c r="D810" s="238" t="s">
        <v>155</v>
      </c>
      <c r="E810" s="249" t="s">
        <v>1</v>
      </c>
      <c r="F810" s="250" t="s">
        <v>1121</v>
      </c>
      <c r="G810" s="248"/>
      <c r="H810" s="251">
        <v>52.308999999999998</v>
      </c>
      <c r="I810" s="252"/>
      <c r="J810" s="248"/>
      <c r="K810" s="248"/>
      <c r="L810" s="253"/>
      <c r="M810" s="254"/>
      <c r="N810" s="255"/>
      <c r="O810" s="255"/>
      <c r="P810" s="255"/>
      <c r="Q810" s="255"/>
      <c r="R810" s="255"/>
      <c r="S810" s="255"/>
      <c r="T810" s="256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57" t="s">
        <v>155</v>
      </c>
      <c r="AU810" s="257" t="s">
        <v>86</v>
      </c>
      <c r="AV810" s="14" t="s">
        <v>86</v>
      </c>
      <c r="AW810" s="14" t="s">
        <v>33</v>
      </c>
      <c r="AX810" s="14" t="s">
        <v>76</v>
      </c>
      <c r="AY810" s="257" t="s">
        <v>144</v>
      </c>
    </row>
    <row r="811" s="13" customFormat="1">
      <c r="A811" s="13"/>
      <c r="B811" s="236"/>
      <c r="C811" s="237"/>
      <c r="D811" s="238" t="s">
        <v>155</v>
      </c>
      <c r="E811" s="239" t="s">
        <v>1</v>
      </c>
      <c r="F811" s="240" t="s">
        <v>708</v>
      </c>
      <c r="G811" s="237"/>
      <c r="H811" s="239" t="s">
        <v>1</v>
      </c>
      <c r="I811" s="241"/>
      <c r="J811" s="237"/>
      <c r="K811" s="237"/>
      <c r="L811" s="242"/>
      <c r="M811" s="243"/>
      <c r="N811" s="244"/>
      <c r="O811" s="244"/>
      <c r="P811" s="244"/>
      <c r="Q811" s="244"/>
      <c r="R811" s="244"/>
      <c r="S811" s="244"/>
      <c r="T811" s="245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46" t="s">
        <v>155</v>
      </c>
      <c r="AU811" s="246" t="s">
        <v>86</v>
      </c>
      <c r="AV811" s="13" t="s">
        <v>84</v>
      </c>
      <c r="AW811" s="13" t="s">
        <v>33</v>
      </c>
      <c r="AX811" s="13" t="s">
        <v>76</v>
      </c>
      <c r="AY811" s="246" t="s">
        <v>144</v>
      </c>
    </row>
    <row r="812" s="14" customFormat="1">
      <c r="A812" s="14"/>
      <c r="B812" s="247"/>
      <c r="C812" s="248"/>
      <c r="D812" s="238" t="s">
        <v>155</v>
      </c>
      <c r="E812" s="249" t="s">
        <v>1</v>
      </c>
      <c r="F812" s="250" t="s">
        <v>1122</v>
      </c>
      <c r="G812" s="248"/>
      <c r="H812" s="251">
        <v>9.9359999999999999</v>
      </c>
      <c r="I812" s="252"/>
      <c r="J812" s="248"/>
      <c r="K812" s="248"/>
      <c r="L812" s="253"/>
      <c r="M812" s="254"/>
      <c r="N812" s="255"/>
      <c r="O812" s="255"/>
      <c r="P812" s="255"/>
      <c r="Q812" s="255"/>
      <c r="R812" s="255"/>
      <c r="S812" s="255"/>
      <c r="T812" s="256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57" t="s">
        <v>155</v>
      </c>
      <c r="AU812" s="257" t="s">
        <v>86</v>
      </c>
      <c r="AV812" s="14" t="s">
        <v>86</v>
      </c>
      <c r="AW812" s="14" t="s">
        <v>33</v>
      </c>
      <c r="AX812" s="14" t="s">
        <v>76</v>
      </c>
      <c r="AY812" s="257" t="s">
        <v>144</v>
      </c>
    </row>
    <row r="813" s="15" customFormat="1">
      <c r="A813" s="15"/>
      <c r="B813" s="258"/>
      <c r="C813" s="259"/>
      <c r="D813" s="238" t="s">
        <v>155</v>
      </c>
      <c r="E813" s="260" t="s">
        <v>1</v>
      </c>
      <c r="F813" s="261" t="s">
        <v>160</v>
      </c>
      <c r="G813" s="259"/>
      <c r="H813" s="262">
        <v>142.845</v>
      </c>
      <c r="I813" s="263"/>
      <c r="J813" s="259"/>
      <c r="K813" s="259"/>
      <c r="L813" s="264"/>
      <c r="M813" s="265"/>
      <c r="N813" s="266"/>
      <c r="O813" s="266"/>
      <c r="P813" s="266"/>
      <c r="Q813" s="266"/>
      <c r="R813" s="266"/>
      <c r="S813" s="266"/>
      <c r="T813" s="267"/>
      <c r="U813" s="15"/>
      <c r="V813" s="15"/>
      <c r="W813" s="15"/>
      <c r="X813" s="15"/>
      <c r="Y813" s="15"/>
      <c r="Z813" s="15"/>
      <c r="AA813" s="15"/>
      <c r="AB813" s="15"/>
      <c r="AC813" s="15"/>
      <c r="AD813" s="15"/>
      <c r="AE813" s="15"/>
      <c r="AT813" s="268" t="s">
        <v>155</v>
      </c>
      <c r="AU813" s="268" t="s">
        <v>86</v>
      </c>
      <c r="AV813" s="15" t="s">
        <v>151</v>
      </c>
      <c r="AW813" s="15" t="s">
        <v>33</v>
      </c>
      <c r="AX813" s="15" t="s">
        <v>84</v>
      </c>
      <c r="AY813" s="268" t="s">
        <v>144</v>
      </c>
    </row>
    <row r="814" s="2" customFormat="1" ht="33" customHeight="1">
      <c r="A814" s="38"/>
      <c r="B814" s="39"/>
      <c r="C814" s="218" t="s">
        <v>1123</v>
      </c>
      <c r="D814" s="218" t="s">
        <v>146</v>
      </c>
      <c r="E814" s="219" t="s">
        <v>1124</v>
      </c>
      <c r="F814" s="220" t="s">
        <v>1125</v>
      </c>
      <c r="G814" s="221" t="s">
        <v>149</v>
      </c>
      <c r="H814" s="222">
        <v>108.25</v>
      </c>
      <c r="I814" s="223"/>
      <c r="J814" s="224">
        <f>ROUND(I814*H814,2)</f>
        <v>0</v>
      </c>
      <c r="K814" s="220" t="s">
        <v>150</v>
      </c>
      <c r="L814" s="44"/>
      <c r="M814" s="225" t="s">
        <v>1</v>
      </c>
      <c r="N814" s="226" t="s">
        <v>41</v>
      </c>
      <c r="O814" s="91"/>
      <c r="P814" s="227">
        <f>O814*H814</f>
        <v>0</v>
      </c>
      <c r="Q814" s="227">
        <v>0</v>
      </c>
      <c r="R814" s="227">
        <f>Q814*H814</f>
        <v>0</v>
      </c>
      <c r="S814" s="227">
        <v>0</v>
      </c>
      <c r="T814" s="228">
        <f>S814*H814</f>
        <v>0</v>
      </c>
      <c r="U814" s="38"/>
      <c r="V814" s="38"/>
      <c r="W814" s="38"/>
      <c r="X814" s="38"/>
      <c r="Y814" s="38"/>
      <c r="Z814" s="38"/>
      <c r="AA814" s="38"/>
      <c r="AB814" s="38"/>
      <c r="AC814" s="38"/>
      <c r="AD814" s="38"/>
      <c r="AE814" s="38"/>
      <c r="AR814" s="229" t="s">
        <v>262</v>
      </c>
      <c r="AT814" s="229" t="s">
        <v>146</v>
      </c>
      <c r="AU814" s="229" t="s">
        <v>86</v>
      </c>
      <c r="AY814" s="17" t="s">
        <v>144</v>
      </c>
      <c r="BE814" s="230">
        <f>IF(N814="základní",J814,0)</f>
        <v>0</v>
      </c>
      <c r="BF814" s="230">
        <f>IF(N814="snížená",J814,0)</f>
        <v>0</v>
      </c>
      <c r="BG814" s="230">
        <f>IF(N814="zákl. přenesená",J814,0)</f>
        <v>0</v>
      </c>
      <c r="BH814" s="230">
        <f>IF(N814="sníž. přenesená",J814,0)</f>
        <v>0</v>
      </c>
      <c r="BI814" s="230">
        <f>IF(N814="nulová",J814,0)</f>
        <v>0</v>
      </c>
      <c r="BJ814" s="17" t="s">
        <v>84</v>
      </c>
      <c r="BK814" s="230">
        <f>ROUND(I814*H814,2)</f>
        <v>0</v>
      </c>
      <c r="BL814" s="17" t="s">
        <v>262</v>
      </c>
      <c r="BM814" s="229" t="s">
        <v>1126</v>
      </c>
    </row>
    <row r="815" s="2" customFormat="1">
      <c r="A815" s="38"/>
      <c r="B815" s="39"/>
      <c r="C815" s="40"/>
      <c r="D815" s="231" t="s">
        <v>153</v>
      </c>
      <c r="E815" s="40"/>
      <c r="F815" s="232" t="s">
        <v>1127</v>
      </c>
      <c r="G815" s="40"/>
      <c r="H815" s="40"/>
      <c r="I815" s="233"/>
      <c r="J815" s="40"/>
      <c r="K815" s="40"/>
      <c r="L815" s="44"/>
      <c r="M815" s="234"/>
      <c r="N815" s="235"/>
      <c r="O815" s="91"/>
      <c r="P815" s="91"/>
      <c r="Q815" s="91"/>
      <c r="R815" s="91"/>
      <c r="S815" s="91"/>
      <c r="T815" s="92"/>
      <c r="U815" s="38"/>
      <c r="V815" s="38"/>
      <c r="W815" s="38"/>
      <c r="X815" s="38"/>
      <c r="Y815" s="38"/>
      <c r="Z815" s="38"/>
      <c r="AA815" s="38"/>
      <c r="AB815" s="38"/>
      <c r="AC815" s="38"/>
      <c r="AD815" s="38"/>
      <c r="AE815" s="38"/>
      <c r="AT815" s="17" t="s">
        <v>153</v>
      </c>
      <c r="AU815" s="17" t="s">
        <v>86</v>
      </c>
    </row>
    <row r="816" s="2" customFormat="1" ht="24.15" customHeight="1">
      <c r="A816" s="38"/>
      <c r="B816" s="39"/>
      <c r="C816" s="269" t="s">
        <v>1128</v>
      </c>
      <c r="D816" s="269" t="s">
        <v>193</v>
      </c>
      <c r="E816" s="270" t="s">
        <v>1129</v>
      </c>
      <c r="F816" s="271" t="s">
        <v>1130</v>
      </c>
      <c r="G816" s="272" t="s">
        <v>163</v>
      </c>
      <c r="H816" s="273">
        <v>0.52000000000000002</v>
      </c>
      <c r="I816" s="274"/>
      <c r="J816" s="275">
        <f>ROUND(I816*H816,2)</f>
        <v>0</v>
      </c>
      <c r="K816" s="271" t="s">
        <v>150</v>
      </c>
      <c r="L816" s="276"/>
      <c r="M816" s="277" t="s">
        <v>1</v>
      </c>
      <c r="N816" s="278" t="s">
        <v>41</v>
      </c>
      <c r="O816" s="91"/>
      <c r="P816" s="227">
        <f>O816*H816</f>
        <v>0</v>
      </c>
      <c r="Q816" s="227">
        <v>0.55000000000000004</v>
      </c>
      <c r="R816" s="227">
        <f>Q816*H816</f>
        <v>0.28600000000000003</v>
      </c>
      <c r="S816" s="227">
        <v>0</v>
      </c>
      <c r="T816" s="228">
        <f>S816*H816</f>
        <v>0</v>
      </c>
      <c r="U816" s="38"/>
      <c r="V816" s="38"/>
      <c r="W816" s="38"/>
      <c r="X816" s="38"/>
      <c r="Y816" s="38"/>
      <c r="Z816" s="38"/>
      <c r="AA816" s="38"/>
      <c r="AB816" s="38"/>
      <c r="AC816" s="38"/>
      <c r="AD816" s="38"/>
      <c r="AE816" s="38"/>
      <c r="AR816" s="229" t="s">
        <v>380</v>
      </c>
      <c r="AT816" s="229" t="s">
        <v>193</v>
      </c>
      <c r="AU816" s="229" t="s">
        <v>86</v>
      </c>
      <c r="AY816" s="17" t="s">
        <v>144</v>
      </c>
      <c r="BE816" s="230">
        <f>IF(N816="základní",J816,0)</f>
        <v>0</v>
      </c>
      <c r="BF816" s="230">
        <f>IF(N816="snížená",J816,0)</f>
        <v>0</v>
      </c>
      <c r="BG816" s="230">
        <f>IF(N816="zákl. přenesená",J816,0)</f>
        <v>0</v>
      </c>
      <c r="BH816" s="230">
        <f>IF(N816="sníž. přenesená",J816,0)</f>
        <v>0</v>
      </c>
      <c r="BI816" s="230">
        <f>IF(N816="nulová",J816,0)</f>
        <v>0</v>
      </c>
      <c r="BJ816" s="17" t="s">
        <v>84</v>
      </c>
      <c r="BK816" s="230">
        <f>ROUND(I816*H816,2)</f>
        <v>0</v>
      </c>
      <c r="BL816" s="17" t="s">
        <v>262</v>
      </c>
      <c r="BM816" s="229" t="s">
        <v>1131</v>
      </c>
    </row>
    <row r="817" s="2" customFormat="1" ht="24.15" customHeight="1">
      <c r="A817" s="38"/>
      <c r="B817" s="39"/>
      <c r="C817" s="218" t="s">
        <v>1132</v>
      </c>
      <c r="D817" s="218" t="s">
        <v>146</v>
      </c>
      <c r="E817" s="219" t="s">
        <v>1133</v>
      </c>
      <c r="F817" s="220" t="s">
        <v>1134</v>
      </c>
      <c r="G817" s="221" t="s">
        <v>163</v>
      </c>
      <c r="H817" s="222">
        <v>5.5</v>
      </c>
      <c r="I817" s="223"/>
      <c r="J817" s="224">
        <f>ROUND(I817*H817,2)</f>
        <v>0</v>
      </c>
      <c r="K817" s="220" t="s">
        <v>150</v>
      </c>
      <c r="L817" s="44"/>
      <c r="M817" s="225" t="s">
        <v>1</v>
      </c>
      <c r="N817" s="226" t="s">
        <v>41</v>
      </c>
      <c r="O817" s="91"/>
      <c r="P817" s="227">
        <f>O817*H817</f>
        <v>0</v>
      </c>
      <c r="Q817" s="227">
        <v>0.023300000000000001</v>
      </c>
      <c r="R817" s="227">
        <f>Q817*H817</f>
        <v>0.12815000000000001</v>
      </c>
      <c r="S817" s="227">
        <v>0</v>
      </c>
      <c r="T817" s="228">
        <f>S817*H817</f>
        <v>0</v>
      </c>
      <c r="U817" s="38"/>
      <c r="V817" s="38"/>
      <c r="W817" s="38"/>
      <c r="X817" s="38"/>
      <c r="Y817" s="38"/>
      <c r="Z817" s="38"/>
      <c r="AA817" s="38"/>
      <c r="AB817" s="38"/>
      <c r="AC817" s="38"/>
      <c r="AD817" s="38"/>
      <c r="AE817" s="38"/>
      <c r="AR817" s="229" t="s">
        <v>262</v>
      </c>
      <c r="AT817" s="229" t="s">
        <v>146</v>
      </c>
      <c r="AU817" s="229" t="s">
        <v>86</v>
      </c>
      <c r="AY817" s="17" t="s">
        <v>144</v>
      </c>
      <c r="BE817" s="230">
        <f>IF(N817="základní",J817,0)</f>
        <v>0</v>
      </c>
      <c r="BF817" s="230">
        <f>IF(N817="snížená",J817,0)</f>
        <v>0</v>
      </c>
      <c r="BG817" s="230">
        <f>IF(N817="zákl. přenesená",J817,0)</f>
        <v>0</v>
      </c>
      <c r="BH817" s="230">
        <f>IF(N817="sníž. přenesená",J817,0)</f>
        <v>0</v>
      </c>
      <c r="BI817" s="230">
        <f>IF(N817="nulová",J817,0)</f>
        <v>0</v>
      </c>
      <c r="BJ817" s="17" t="s">
        <v>84</v>
      </c>
      <c r="BK817" s="230">
        <f>ROUND(I817*H817,2)</f>
        <v>0</v>
      </c>
      <c r="BL817" s="17" t="s">
        <v>262</v>
      </c>
      <c r="BM817" s="229" t="s">
        <v>1135</v>
      </c>
    </row>
    <row r="818" s="2" customFormat="1">
      <c r="A818" s="38"/>
      <c r="B818" s="39"/>
      <c r="C818" s="40"/>
      <c r="D818" s="231" t="s">
        <v>153</v>
      </c>
      <c r="E818" s="40"/>
      <c r="F818" s="232" t="s">
        <v>1136</v>
      </c>
      <c r="G818" s="40"/>
      <c r="H818" s="40"/>
      <c r="I818" s="233"/>
      <c r="J818" s="40"/>
      <c r="K818" s="40"/>
      <c r="L818" s="44"/>
      <c r="M818" s="234"/>
      <c r="N818" s="235"/>
      <c r="O818" s="91"/>
      <c r="P818" s="91"/>
      <c r="Q818" s="91"/>
      <c r="R818" s="91"/>
      <c r="S818" s="91"/>
      <c r="T818" s="92"/>
      <c r="U818" s="38"/>
      <c r="V818" s="38"/>
      <c r="W818" s="38"/>
      <c r="X818" s="38"/>
      <c r="Y818" s="38"/>
      <c r="Z818" s="38"/>
      <c r="AA818" s="38"/>
      <c r="AB818" s="38"/>
      <c r="AC818" s="38"/>
      <c r="AD818" s="38"/>
      <c r="AE818" s="38"/>
      <c r="AT818" s="17" t="s">
        <v>153</v>
      </c>
      <c r="AU818" s="17" t="s">
        <v>86</v>
      </c>
    </row>
    <row r="819" s="2" customFormat="1" ht="21.75" customHeight="1">
      <c r="A819" s="38"/>
      <c r="B819" s="39"/>
      <c r="C819" s="218" t="s">
        <v>262</v>
      </c>
      <c r="D819" s="218" t="s">
        <v>146</v>
      </c>
      <c r="E819" s="219" t="s">
        <v>1137</v>
      </c>
      <c r="F819" s="220" t="s">
        <v>1138</v>
      </c>
      <c r="G819" s="221" t="s">
        <v>149</v>
      </c>
      <c r="H819" s="222">
        <v>46.920000000000002</v>
      </c>
      <c r="I819" s="223"/>
      <c r="J819" s="224">
        <f>ROUND(I819*H819,2)</f>
        <v>0</v>
      </c>
      <c r="K819" s="220" t="s">
        <v>150</v>
      </c>
      <c r="L819" s="44"/>
      <c r="M819" s="225" t="s">
        <v>1</v>
      </c>
      <c r="N819" s="226" t="s">
        <v>41</v>
      </c>
      <c r="O819" s="91"/>
      <c r="P819" s="227">
        <f>O819*H819</f>
        <v>0</v>
      </c>
      <c r="Q819" s="227">
        <v>0</v>
      </c>
      <c r="R819" s="227">
        <f>Q819*H819</f>
        <v>0</v>
      </c>
      <c r="S819" s="227">
        <v>0.014</v>
      </c>
      <c r="T819" s="228">
        <f>S819*H819</f>
        <v>0.65688000000000002</v>
      </c>
      <c r="U819" s="38"/>
      <c r="V819" s="38"/>
      <c r="W819" s="38"/>
      <c r="X819" s="38"/>
      <c r="Y819" s="38"/>
      <c r="Z819" s="38"/>
      <c r="AA819" s="38"/>
      <c r="AB819" s="38"/>
      <c r="AC819" s="38"/>
      <c r="AD819" s="38"/>
      <c r="AE819" s="38"/>
      <c r="AR819" s="229" t="s">
        <v>262</v>
      </c>
      <c r="AT819" s="229" t="s">
        <v>146</v>
      </c>
      <c r="AU819" s="229" t="s">
        <v>86</v>
      </c>
      <c r="AY819" s="17" t="s">
        <v>144</v>
      </c>
      <c r="BE819" s="230">
        <f>IF(N819="základní",J819,0)</f>
        <v>0</v>
      </c>
      <c r="BF819" s="230">
        <f>IF(N819="snížená",J819,0)</f>
        <v>0</v>
      </c>
      <c r="BG819" s="230">
        <f>IF(N819="zákl. přenesená",J819,0)</f>
        <v>0</v>
      </c>
      <c r="BH819" s="230">
        <f>IF(N819="sníž. přenesená",J819,0)</f>
        <v>0</v>
      </c>
      <c r="BI819" s="230">
        <f>IF(N819="nulová",J819,0)</f>
        <v>0</v>
      </c>
      <c r="BJ819" s="17" t="s">
        <v>84</v>
      </c>
      <c r="BK819" s="230">
        <f>ROUND(I819*H819,2)</f>
        <v>0</v>
      </c>
      <c r="BL819" s="17" t="s">
        <v>262</v>
      </c>
      <c r="BM819" s="229" t="s">
        <v>1139</v>
      </c>
    </row>
    <row r="820" s="2" customFormat="1">
      <c r="A820" s="38"/>
      <c r="B820" s="39"/>
      <c r="C820" s="40"/>
      <c r="D820" s="231" t="s">
        <v>153</v>
      </c>
      <c r="E820" s="40"/>
      <c r="F820" s="232" t="s">
        <v>1140</v>
      </c>
      <c r="G820" s="40"/>
      <c r="H820" s="40"/>
      <c r="I820" s="233"/>
      <c r="J820" s="40"/>
      <c r="K820" s="40"/>
      <c r="L820" s="44"/>
      <c r="M820" s="234"/>
      <c r="N820" s="235"/>
      <c r="O820" s="91"/>
      <c r="P820" s="91"/>
      <c r="Q820" s="91"/>
      <c r="R820" s="91"/>
      <c r="S820" s="91"/>
      <c r="T820" s="92"/>
      <c r="U820" s="38"/>
      <c r="V820" s="38"/>
      <c r="W820" s="38"/>
      <c r="X820" s="38"/>
      <c r="Y820" s="38"/>
      <c r="Z820" s="38"/>
      <c r="AA820" s="38"/>
      <c r="AB820" s="38"/>
      <c r="AC820" s="38"/>
      <c r="AD820" s="38"/>
      <c r="AE820" s="38"/>
      <c r="AT820" s="17" t="s">
        <v>153</v>
      </c>
      <c r="AU820" s="17" t="s">
        <v>86</v>
      </c>
    </row>
    <row r="821" s="13" customFormat="1">
      <c r="A821" s="13"/>
      <c r="B821" s="236"/>
      <c r="C821" s="237"/>
      <c r="D821" s="238" t="s">
        <v>155</v>
      </c>
      <c r="E821" s="239" t="s">
        <v>1</v>
      </c>
      <c r="F821" s="240" t="s">
        <v>1118</v>
      </c>
      <c r="G821" s="237"/>
      <c r="H821" s="239" t="s">
        <v>1</v>
      </c>
      <c r="I821" s="241"/>
      <c r="J821" s="237"/>
      <c r="K821" s="237"/>
      <c r="L821" s="242"/>
      <c r="M821" s="243"/>
      <c r="N821" s="244"/>
      <c r="O821" s="244"/>
      <c r="P821" s="244"/>
      <c r="Q821" s="244"/>
      <c r="R821" s="244"/>
      <c r="S821" s="244"/>
      <c r="T821" s="245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46" t="s">
        <v>155</v>
      </c>
      <c r="AU821" s="246" t="s">
        <v>86</v>
      </c>
      <c r="AV821" s="13" t="s">
        <v>84</v>
      </c>
      <c r="AW821" s="13" t="s">
        <v>33</v>
      </c>
      <c r="AX821" s="13" t="s">
        <v>76</v>
      </c>
      <c r="AY821" s="246" t="s">
        <v>144</v>
      </c>
    </row>
    <row r="822" s="14" customFormat="1">
      <c r="A822" s="14"/>
      <c r="B822" s="247"/>
      <c r="C822" s="248"/>
      <c r="D822" s="238" t="s">
        <v>155</v>
      </c>
      <c r="E822" s="249" t="s">
        <v>1</v>
      </c>
      <c r="F822" s="250" t="s">
        <v>1141</v>
      </c>
      <c r="G822" s="248"/>
      <c r="H822" s="251">
        <v>38.759999999999998</v>
      </c>
      <c r="I822" s="252"/>
      <c r="J822" s="248"/>
      <c r="K822" s="248"/>
      <c r="L822" s="253"/>
      <c r="M822" s="254"/>
      <c r="N822" s="255"/>
      <c r="O822" s="255"/>
      <c r="P822" s="255"/>
      <c r="Q822" s="255"/>
      <c r="R822" s="255"/>
      <c r="S822" s="255"/>
      <c r="T822" s="256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57" t="s">
        <v>155</v>
      </c>
      <c r="AU822" s="257" t="s">
        <v>86</v>
      </c>
      <c r="AV822" s="14" t="s">
        <v>86</v>
      </c>
      <c r="AW822" s="14" t="s">
        <v>33</v>
      </c>
      <c r="AX822" s="14" t="s">
        <v>76</v>
      </c>
      <c r="AY822" s="257" t="s">
        <v>144</v>
      </c>
    </row>
    <row r="823" s="13" customFormat="1">
      <c r="A823" s="13"/>
      <c r="B823" s="236"/>
      <c r="C823" s="237"/>
      <c r="D823" s="238" t="s">
        <v>155</v>
      </c>
      <c r="E823" s="239" t="s">
        <v>1</v>
      </c>
      <c r="F823" s="240" t="s">
        <v>1142</v>
      </c>
      <c r="G823" s="237"/>
      <c r="H823" s="239" t="s">
        <v>1</v>
      </c>
      <c r="I823" s="241"/>
      <c r="J823" s="237"/>
      <c r="K823" s="237"/>
      <c r="L823" s="242"/>
      <c r="M823" s="243"/>
      <c r="N823" s="244"/>
      <c r="O823" s="244"/>
      <c r="P823" s="244"/>
      <c r="Q823" s="244"/>
      <c r="R823" s="244"/>
      <c r="S823" s="244"/>
      <c r="T823" s="245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46" t="s">
        <v>155</v>
      </c>
      <c r="AU823" s="246" t="s">
        <v>86</v>
      </c>
      <c r="AV823" s="13" t="s">
        <v>84</v>
      </c>
      <c r="AW823" s="13" t="s">
        <v>33</v>
      </c>
      <c r="AX823" s="13" t="s">
        <v>76</v>
      </c>
      <c r="AY823" s="246" t="s">
        <v>144</v>
      </c>
    </row>
    <row r="824" s="14" customFormat="1">
      <c r="A824" s="14"/>
      <c r="B824" s="247"/>
      <c r="C824" s="248"/>
      <c r="D824" s="238" t="s">
        <v>155</v>
      </c>
      <c r="E824" s="249" t="s">
        <v>1</v>
      </c>
      <c r="F824" s="250" t="s">
        <v>1143</v>
      </c>
      <c r="G824" s="248"/>
      <c r="H824" s="251">
        <v>8.1600000000000001</v>
      </c>
      <c r="I824" s="252"/>
      <c r="J824" s="248"/>
      <c r="K824" s="248"/>
      <c r="L824" s="253"/>
      <c r="M824" s="254"/>
      <c r="N824" s="255"/>
      <c r="O824" s="255"/>
      <c r="P824" s="255"/>
      <c r="Q824" s="255"/>
      <c r="R824" s="255"/>
      <c r="S824" s="255"/>
      <c r="T824" s="256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57" t="s">
        <v>155</v>
      </c>
      <c r="AU824" s="257" t="s">
        <v>86</v>
      </c>
      <c r="AV824" s="14" t="s">
        <v>86</v>
      </c>
      <c r="AW824" s="14" t="s">
        <v>33</v>
      </c>
      <c r="AX824" s="14" t="s">
        <v>76</v>
      </c>
      <c r="AY824" s="257" t="s">
        <v>144</v>
      </c>
    </row>
    <row r="825" s="15" customFormat="1">
      <c r="A825" s="15"/>
      <c r="B825" s="258"/>
      <c r="C825" s="259"/>
      <c r="D825" s="238" t="s">
        <v>155</v>
      </c>
      <c r="E825" s="260" t="s">
        <v>1</v>
      </c>
      <c r="F825" s="261" t="s">
        <v>160</v>
      </c>
      <c r="G825" s="259"/>
      <c r="H825" s="262">
        <v>46.920000000000002</v>
      </c>
      <c r="I825" s="263"/>
      <c r="J825" s="259"/>
      <c r="K825" s="259"/>
      <c r="L825" s="264"/>
      <c r="M825" s="265"/>
      <c r="N825" s="266"/>
      <c r="O825" s="266"/>
      <c r="P825" s="266"/>
      <c r="Q825" s="266"/>
      <c r="R825" s="266"/>
      <c r="S825" s="266"/>
      <c r="T825" s="267"/>
      <c r="U825" s="15"/>
      <c r="V825" s="15"/>
      <c r="W825" s="15"/>
      <c r="X825" s="15"/>
      <c r="Y825" s="15"/>
      <c r="Z825" s="15"/>
      <c r="AA825" s="15"/>
      <c r="AB825" s="15"/>
      <c r="AC825" s="15"/>
      <c r="AD825" s="15"/>
      <c r="AE825" s="15"/>
      <c r="AT825" s="268" t="s">
        <v>155</v>
      </c>
      <c r="AU825" s="268" t="s">
        <v>86</v>
      </c>
      <c r="AV825" s="15" t="s">
        <v>151</v>
      </c>
      <c r="AW825" s="15" t="s">
        <v>33</v>
      </c>
      <c r="AX825" s="15" t="s">
        <v>84</v>
      </c>
      <c r="AY825" s="268" t="s">
        <v>144</v>
      </c>
    </row>
    <row r="826" s="2" customFormat="1" ht="24.15" customHeight="1">
      <c r="A826" s="38"/>
      <c r="B826" s="39"/>
      <c r="C826" s="218" t="s">
        <v>420</v>
      </c>
      <c r="D826" s="218" t="s">
        <v>146</v>
      </c>
      <c r="E826" s="219" t="s">
        <v>1144</v>
      </c>
      <c r="F826" s="220" t="s">
        <v>1145</v>
      </c>
      <c r="G826" s="221" t="s">
        <v>204</v>
      </c>
      <c r="H826" s="222">
        <v>16.600000000000001</v>
      </c>
      <c r="I826" s="223"/>
      <c r="J826" s="224">
        <f>ROUND(I826*H826,2)</f>
        <v>0</v>
      </c>
      <c r="K826" s="220" t="s">
        <v>150</v>
      </c>
      <c r="L826" s="44"/>
      <c r="M826" s="225" t="s">
        <v>1</v>
      </c>
      <c r="N826" s="226" t="s">
        <v>41</v>
      </c>
      <c r="O826" s="91"/>
      <c r="P826" s="227">
        <f>O826*H826</f>
        <v>0</v>
      </c>
      <c r="Q826" s="227">
        <v>0</v>
      </c>
      <c r="R826" s="227">
        <f>Q826*H826</f>
        <v>0</v>
      </c>
      <c r="S826" s="227">
        <v>0.0080000000000000002</v>
      </c>
      <c r="T826" s="228">
        <f>S826*H826</f>
        <v>0.1328</v>
      </c>
      <c r="U826" s="38"/>
      <c r="V826" s="38"/>
      <c r="W826" s="38"/>
      <c r="X826" s="38"/>
      <c r="Y826" s="38"/>
      <c r="Z826" s="38"/>
      <c r="AA826" s="38"/>
      <c r="AB826" s="38"/>
      <c r="AC826" s="38"/>
      <c r="AD826" s="38"/>
      <c r="AE826" s="38"/>
      <c r="AR826" s="229" t="s">
        <v>262</v>
      </c>
      <c r="AT826" s="229" t="s">
        <v>146</v>
      </c>
      <c r="AU826" s="229" t="s">
        <v>86</v>
      </c>
      <c r="AY826" s="17" t="s">
        <v>144</v>
      </c>
      <c r="BE826" s="230">
        <f>IF(N826="základní",J826,0)</f>
        <v>0</v>
      </c>
      <c r="BF826" s="230">
        <f>IF(N826="snížená",J826,0)</f>
        <v>0</v>
      </c>
      <c r="BG826" s="230">
        <f>IF(N826="zákl. přenesená",J826,0)</f>
        <v>0</v>
      </c>
      <c r="BH826" s="230">
        <f>IF(N826="sníž. přenesená",J826,0)</f>
        <v>0</v>
      </c>
      <c r="BI826" s="230">
        <f>IF(N826="nulová",J826,0)</f>
        <v>0</v>
      </c>
      <c r="BJ826" s="17" t="s">
        <v>84</v>
      </c>
      <c r="BK826" s="230">
        <f>ROUND(I826*H826,2)</f>
        <v>0</v>
      </c>
      <c r="BL826" s="17" t="s">
        <v>262</v>
      </c>
      <c r="BM826" s="229" t="s">
        <v>1146</v>
      </c>
    </row>
    <row r="827" s="2" customFormat="1">
      <c r="A827" s="38"/>
      <c r="B827" s="39"/>
      <c r="C827" s="40"/>
      <c r="D827" s="231" t="s">
        <v>153</v>
      </c>
      <c r="E827" s="40"/>
      <c r="F827" s="232" t="s">
        <v>1147</v>
      </c>
      <c r="G827" s="40"/>
      <c r="H827" s="40"/>
      <c r="I827" s="233"/>
      <c r="J827" s="40"/>
      <c r="K827" s="40"/>
      <c r="L827" s="44"/>
      <c r="M827" s="234"/>
      <c r="N827" s="235"/>
      <c r="O827" s="91"/>
      <c r="P827" s="91"/>
      <c r="Q827" s="91"/>
      <c r="R827" s="91"/>
      <c r="S827" s="91"/>
      <c r="T827" s="92"/>
      <c r="U827" s="38"/>
      <c r="V827" s="38"/>
      <c r="W827" s="38"/>
      <c r="X827" s="38"/>
      <c r="Y827" s="38"/>
      <c r="Z827" s="38"/>
      <c r="AA827" s="38"/>
      <c r="AB827" s="38"/>
      <c r="AC827" s="38"/>
      <c r="AD827" s="38"/>
      <c r="AE827" s="38"/>
      <c r="AT827" s="17" t="s">
        <v>153</v>
      </c>
      <c r="AU827" s="17" t="s">
        <v>86</v>
      </c>
    </row>
    <row r="828" s="13" customFormat="1">
      <c r="A828" s="13"/>
      <c r="B828" s="236"/>
      <c r="C828" s="237"/>
      <c r="D828" s="238" t="s">
        <v>155</v>
      </c>
      <c r="E828" s="239" t="s">
        <v>1</v>
      </c>
      <c r="F828" s="240" t="s">
        <v>1148</v>
      </c>
      <c r="G828" s="237"/>
      <c r="H828" s="239" t="s">
        <v>1</v>
      </c>
      <c r="I828" s="241"/>
      <c r="J828" s="237"/>
      <c r="K828" s="237"/>
      <c r="L828" s="242"/>
      <c r="M828" s="243"/>
      <c r="N828" s="244"/>
      <c r="O828" s="244"/>
      <c r="P828" s="244"/>
      <c r="Q828" s="244"/>
      <c r="R828" s="244"/>
      <c r="S828" s="244"/>
      <c r="T828" s="245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46" t="s">
        <v>155</v>
      </c>
      <c r="AU828" s="246" t="s">
        <v>86</v>
      </c>
      <c r="AV828" s="13" t="s">
        <v>84</v>
      </c>
      <c r="AW828" s="13" t="s">
        <v>33</v>
      </c>
      <c r="AX828" s="13" t="s">
        <v>76</v>
      </c>
      <c r="AY828" s="246" t="s">
        <v>144</v>
      </c>
    </row>
    <row r="829" s="14" customFormat="1">
      <c r="A829" s="14"/>
      <c r="B829" s="247"/>
      <c r="C829" s="248"/>
      <c r="D829" s="238" t="s">
        <v>155</v>
      </c>
      <c r="E829" s="249" t="s">
        <v>1</v>
      </c>
      <c r="F829" s="250" t="s">
        <v>1149</v>
      </c>
      <c r="G829" s="248"/>
      <c r="H829" s="251">
        <v>16.600000000000001</v>
      </c>
      <c r="I829" s="252"/>
      <c r="J829" s="248"/>
      <c r="K829" s="248"/>
      <c r="L829" s="253"/>
      <c r="M829" s="254"/>
      <c r="N829" s="255"/>
      <c r="O829" s="255"/>
      <c r="P829" s="255"/>
      <c r="Q829" s="255"/>
      <c r="R829" s="255"/>
      <c r="S829" s="255"/>
      <c r="T829" s="256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57" t="s">
        <v>155</v>
      </c>
      <c r="AU829" s="257" t="s">
        <v>86</v>
      </c>
      <c r="AV829" s="14" t="s">
        <v>86</v>
      </c>
      <c r="AW829" s="14" t="s">
        <v>33</v>
      </c>
      <c r="AX829" s="14" t="s">
        <v>84</v>
      </c>
      <c r="AY829" s="257" t="s">
        <v>144</v>
      </c>
    </row>
    <row r="830" s="2" customFormat="1" ht="24.15" customHeight="1">
      <c r="A830" s="38"/>
      <c r="B830" s="39"/>
      <c r="C830" s="218" t="s">
        <v>1150</v>
      </c>
      <c r="D830" s="218" t="s">
        <v>146</v>
      </c>
      <c r="E830" s="219" t="s">
        <v>1151</v>
      </c>
      <c r="F830" s="220" t="s">
        <v>1152</v>
      </c>
      <c r="G830" s="221" t="s">
        <v>196</v>
      </c>
      <c r="H830" s="222">
        <v>5.2130000000000001</v>
      </c>
      <c r="I830" s="223"/>
      <c r="J830" s="224">
        <f>ROUND(I830*H830,2)</f>
        <v>0</v>
      </c>
      <c r="K830" s="220" t="s">
        <v>150</v>
      </c>
      <c r="L830" s="44"/>
      <c r="M830" s="225" t="s">
        <v>1</v>
      </c>
      <c r="N830" s="226" t="s">
        <v>41</v>
      </c>
      <c r="O830" s="91"/>
      <c r="P830" s="227">
        <f>O830*H830</f>
        <v>0</v>
      </c>
      <c r="Q830" s="227">
        <v>0</v>
      </c>
      <c r="R830" s="227">
        <f>Q830*H830</f>
        <v>0</v>
      </c>
      <c r="S830" s="227">
        <v>0</v>
      </c>
      <c r="T830" s="228">
        <f>S830*H830</f>
        <v>0</v>
      </c>
      <c r="U830" s="38"/>
      <c r="V830" s="38"/>
      <c r="W830" s="38"/>
      <c r="X830" s="38"/>
      <c r="Y830" s="38"/>
      <c r="Z830" s="38"/>
      <c r="AA830" s="38"/>
      <c r="AB830" s="38"/>
      <c r="AC830" s="38"/>
      <c r="AD830" s="38"/>
      <c r="AE830" s="38"/>
      <c r="AR830" s="229" t="s">
        <v>262</v>
      </c>
      <c r="AT830" s="229" t="s">
        <v>146</v>
      </c>
      <c r="AU830" s="229" t="s">
        <v>86</v>
      </c>
      <c r="AY830" s="17" t="s">
        <v>144</v>
      </c>
      <c r="BE830" s="230">
        <f>IF(N830="základní",J830,0)</f>
        <v>0</v>
      </c>
      <c r="BF830" s="230">
        <f>IF(N830="snížená",J830,0)</f>
        <v>0</v>
      </c>
      <c r="BG830" s="230">
        <f>IF(N830="zákl. přenesená",J830,0)</f>
        <v>0</v>
      </c>
      <c r="BH830" s="230">
        <f>IF(N830="sníž. přenesená",J830,0)</f>
        <v>0</v>
      </c>
      <c r="BI830" s="230">
        <f>IF(N830="nulová",J830,0)</f>
        <v>0</v>
      </c>
      <c r="BJ830" s="17" t="s">
        <v>84</v>
      </c>
      <c r="BK830" s="230">
        <f>ROUND(I830*H830,2)</f>
        <v>0</v>
      </c>
      <c r="BL830" s="17" t="s">
        <v>262</v>
      </c>
      <c r="BM830" s="229" t="s">
        <v>1153</v>
      </c>
    </row>
    <row r="831" s="2" customFormat="1">
      <c r="A831" s="38"/>
      <c r="B831" s="39"/>
      <c r="C831" s="40"/>
      <c r="D831" s="231" t="s">
        <v>153</v>
      </c>
      <c r="E831" s="40"/>
      <c r="F831" s="232" t="s">
        <v>1154</v>
      </c>
      <c r="G831" s="40"/>
      <c r="H831" s="40"/>
      <c r="I831" s="233"/>
      <c r="J831" s="40"/>
      <c r="K831" s="40"/>
      <c r="L831" s="44"/>
      <c r="M831" s="234"/>
      <c r="N831" s="235"/>
      <c r="O831" s="91"/>
      <c r="P831" s="91"/>
      <c r="Q831" s="91"/>
      <c r="R831" s="91"/>
      <c r="S831" s="91"/>
      <c r="T831" s="92"/>
      <c r="U831" s="38"/>
      <c r="V831" s="38"/>
      <c r="W831" s="38"/>
      <c r="X831" s="38"/>
      <c r="Y831" s="38"/>
      <c r="Z831" s="38"/>
      <c r="AA831" s="38"/>
      <c r="AB831" s="38"/>
      <c r="AC831" s="38"/>
      <c r="AD831" s="38"/>
      <c r="AE831" s="38"/>
      <c r="AT831" s="17" t="s">
        <v>153</v>
      </c>
      <c r="AU831" s="17" t="s">
        <v>86</v>
      </c>
    </row>
    <row r="832" s="12" customFormat="1" ht="22.8" customHeight="1">
      <c r="A832" s="12"/>
      <c r="B832" s="202"/>
      <c r="C832" s="203"/>
      <c r="D832" s="204" t="s">
        <v>75</v>
      </c>
      <c r="E832" s="216" t="s">
        <v>1155</v>
      </c>
      <c r="F832" s="216" t="s">
        <v>1156</v>
      </c>
      <c r="G832" s="203"/>
      <c r="H832" s="203"/>
      <c r="I832" s="206"/>
      <c r="J832" s="217">
        <f>BK832</f>
        <v>0</v>
      </c>
      <c r="K832" s="203"/>
      <c r="L832" s="208"/>
      <c r="M832" s="209"/>
      <c r="N832" s="210"/>
      <c r="O832" s="210"/>
      <c r="P832" s="211">
        <f>SUM(P833:P874)</f>
        <v>0</v>
      </c>
      <c r="Q832" s="210"/>
      <c r="R832" s="211">
        <f>SUM(R833:R874)</f>
        <v>2.0199978700000001</v>
      </c>
      <c r="S832" s="210"/>
      <c r="T832" s="212">
        <f>SUM(T833:T874)</f>
        <v>0</v>
      </c>
      <c r="U832" s="12"/>
      <c r="V832" s="12"/>
      <c r="W832" s="12"/>
      <c r="X832" s="12"/>
      <c r="Y832" s="12"/>
      <c r="Z832" s="12"/>
      <c r="AA832" s="12"/>
      <c r="AB832" s="12"/>
      <c r="AC832" s="12"/>
      <c r="AD832" s="12"/>
      <c r="AE832" s="12"/>
      <c r="AR832" s="213" t="s">
        <v>86</v>
      </c>
      <c r="AT832" s="214" t="s">
        <v>75</v>
      </c>
      <c r="AU832" s="214" t="s">
        <v>84</v>
      </c>
      <c r="AY832" s="213" t="s">
        <v>144</v>
      </c>
      <c r="BK832" s="215">
        <f>SUM(BK833:BK874)</f>
        <v>0</v>
      </c>
    </row>
    <row r="833" s="2" customFormat="1" ht="24.15" customHeight="1">
      <c r="A833" s="38"/>
      <c r="B833" s="39"/>
      <c r="C833" s="218" t="s">
        <v>1157</v>
      </c>
      <c r="D833" s="218" t="s">
        <v>146</v>
      </c>
      <c r="E833" s="219" t="s">
        <v>1158</v>
      </c>
      <c r="F833" s="220" t="s">
        <v>1159</v>
      </c>
      <c r="G833" s="221" t="s">
        <v>149</v>
      </c>
      <c r="H833" s="222">
        <v>11.387000000000001</v>
      </c>
      <c r="I833" s="223"/>
      <c r="J833" s="224">
        <f>ROUND(I833*H833,2)</f>
        <v>0</v>
      </c>
      <c r="K833" s="220" t="s">
        <v>150</v>
      </c>
      <c r="L833" s="44"/>
      <c r="M833" s="225" t="s">
        <v>1</v>
      </c>
      <c r="N833" s="226" t="s">
        <v>41</v>
      </c>
      <c r="O833" s="91"/>
      <c r="P833" s="227">
        <f>O833*H833</f>
        <v>0</v>
      </c>
      <c r="Q833" s="227">
        <v>0.022450000000000001</v>
      </c>
      <c r="R833" s="227">
        <f>Q833*H833</f>
        <v>0.25563815000000001</v>
      </c>
      <c r="S833" s="227">
        <v>0</v>
      </c>
      <c r="T833" s="228">
        <f>S833*H833</f>
        <v>0</v>
      </c>
      <c r="U833" s="38"/>
      <c r="V833" s="38"/>
      <c r="W833" s="38"/>
      <c r="X833" s="38"/>
      <c r="Y833" s="38"/>
      <c r="Z833" s="38"/>
      <c r="AA833" s="38"/>
      <c r="AB833" s="38"/>
      <c r="AC833" s="38"/>
      <c r="AD833" s="38"/>
      <c r="AE833" s="38"/>
      <c r="AR833" s="229" t="s">
        <v>262</v>
      </c>
      <c r="AT833" s="229" t="s">
        <v>146</v>
      </c>
      <c r="AU833" s="229" t="s">
        <v>86</v>
      </c>
      <c r="AY833" s="17" t="s">
        <v>144</v>
      </c>
      <c r="BE833" s="230">
        <f>IF(N833="základní",J833,0)</f>
        <v>0</v>
      </c>
      <c r="BF833" s="230">
        <f>IF(N833="snížená",J833,0)</f>
        <v>0</v>
      </c>
      <c r="BG833" s="230">
        <f>IF(N833="zákl. přenesená",J833,0)</f>
        <v>0</v>
      </c>
      <c r="BH833" s="230">
        <f>IF(N833="sníž. přenesená",J833,0)</f>
        <v>0</v>
      </c>
      <c r="BI833" s="230">
        <f>IF(N833="nulová",J833,0)</f>
        <v>0</v>
      </c>
      <c r="BJ833" s="17" t="s">
        <v>84</v>
      </c>
      <c r="BK833" s="230">
        <f>ROUND(I833*H833,2)</f>
        <v>0</v>
      </c>
      <c r="BL833" s="17" t="s">
        <v>262</v>
      </c>
      <c r="BM833" s="229" t="s">
        <v>1160</v>
      </c>
    </row>
    <row r="834" s="2" customFormat="1">
      <c r="A834" s="38"/>
      <c r="B834" s="39"/>
      <c r="C834" s="40"/>
      <c r="D834" s="231" t="s">
        <v>153</v>
      </c>
      <c r="E834" s="40"/>
      <c r="F834" s="232" t="s">
        <v>1161</v>
      </c>
      <c r="G834" s="40"/>
      <c r="H834" s="40"/>
      <c r="I834" s="233"/>
      <c r="J834" s="40"/>
      <c r="K834" s="40"/>
      <c r="L834" s="44"/>
      <c r="M834" s="234"/>
      <c r="N834" s="235"/>
      <c r="O834" s="91"/>
      <c r="P834" s="91"/>
      <c r="Q834" s="91"/>
      <c r="R834" s="91"/>
      <c r="S834" s="91"/>
      <c r="T834" s="92"/>
      <c r="U834" s="38"/>
      <c r="V834" s="38"/>
      <c r="W834" s="38"/>
      <c r="X834" s="38"/>
      <c r="Y834" s="38"/>
      <c r="Z834" s="38"/>
      <c r="AA834" s="38"/>
      <c r="AB834" s="38"/>
      <c r="AC834" s="38"/>
      <c r="AD834" s="38"/>
      <c r="AE834" s="38"/>
      <c r="AT834" s="17" t="s">
        <v>153</v>
      </c>
      <c r="AU834" s="17" t="s">
        <v>86</v>
      </c>
    </row>
    <row r="835" s="13" customFormat="1">
      <c r="A835" s="13"/>
      <c r="B835" s="236"/>
      <c r="C835" s="237"/>
      <c r="D835" s="238" t="s">
        <v>155</v>
      </c>
      <c r="E835" s="239" t="s">
        <v>1</v>
      </c>
      <c r="F835" s="240" t="s">
        <v>544</v>
      </c>
      <c r="G835" s="237"/>
      <c r="H835" s="239" t="s">
        <v>1</v>
      </c>
      <c r="I835" s="241"/>
      <c r="J835" s="237"/>
      <c r="K835" s="237"/>
      <c r="L835" s="242"/>
      <c r="M835" s="243"/>
      <c r="N835" s="244"/>
      <c r="O835" s="244"/>
      <c r="P835" s="244"/>
      <c r="Q835" s="244"/>
      <c r="R835" s="244"/>
      <c r="S835" s="244"/>
      <c r="T835" s="245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46" t="s">
        <v>155</v>
      </c>
      <c r="AU835" s="246" t="s">
        <v>86</v>
      </c>
      <c r="AV835" s="13" t="s">
        <v>84</v>
      </c>
      <c r="AW835" s="13" t="s">
        <v>33</v>
      </c>
      <c r="AX835" s="13" t="s">
        <v>76</v>
      </c>
      <c r="AY835" s="246" t="s">
        <v>144</v>
      </c>
    </row>
    <row r="836" s="14" customFormat="1">
      <c r="A836" s="14"/>
      <c r="B836" s="247"/>
      <c r="C836" s="248"/>
      <c r="D836" s="238" t="s">
        <v>155</v>
      </c>
      <c r="E836" s="249" t="s">
        <v>1</v>
      </c>
      <c r="F836" s="250" t="s">
        <v>1162</v>
      </c>
      <c r="G836" s="248"/>
      <c r="H836" s="251">
        <v>11.387000000000001</v>
      </c>
      <c r="I836" s="252"/>
      <c r="J836" s="248"/>
      <c r="K836" s="248"/>
      <c r="L836" s="253"/>
      <c r="M836" s="254"/>
      <c r="N836" s="255"/>
      <c r="O836" s="255"/>
      <c r="P836" s="255"/>
      <c r="Q836" s="255"/>
      <c r="R836" s="255"/>
      <c r="S836" s="255"/>
      <c r="T836" s="256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57" t="s">
        <v>155</v>
      </c>
      <c r="AU836" s="257" t="s">
        <v>86</v>
      </c>
      <c r="AV836" s="14" t="s">
        <v>86</v>
      </c>
      <c r="AW836" s="14" t="s">
        <v>33</v>
      </c>
      <c r="AX836" s="14" t="s">
        <v>84</v>
      </c>
      <c r="AY836" s="257" t="s">
        <v>144</v>
      </c>
    </row>
    <row r="837" s="2" customFormat="1" ht="24.15" customHeight="1">
      <c r="A837" s="38"/>
      <c r="B837" s="39"/>
      <c r="C837" s="218" t="s">
        <v>1163</v>
      </c>
      <c r="D837" s="218" t="s">
        <v>146</v>
      </c>
      <c r="E837" s="219" t="s">
        <v>1164</v>
      </c>
      <c r="F837" s="220" t="s">
        <v>1165</v>
      </c>
      <c r="G837" s="221" t="s">
        <v>149</v>
      </c>
      <c r="H837" s="222">
        <v>19.213000000000001</v>
      </c>
      <c r="I837" s="223"/>
      <c r="J837" s="224">
        <f>ROUND(I837*H837,2)</f>
        <v>0</v>
      </c>
      <c r="K837" s="220" t="s">
        <v>150</v>
      </c>
      <c r="L837" s="44"/>
      <c r="M837" s="225" t="s">
        <v>1</v>
      </c>
      <c r="N837" s="226" t="s">
        <v>41</v>
      </c>
      <c r="O837" s="91"/>
      <c r="P837" s="227">
        <f>O837*H837</f>
        <v>0</v>
      </c>
      <c r="Q837" s="227">
        <v>0.014800000000000001</v>
      </c>
      <c r="R837" s="227">
        <f>Q837*H837</f>
        <v>0.28435240000000001</v>
      </c>
      <c r="S837" s="227">
        <v>0</v>
      </c>
      <c r="T837" s="228">
        <f>S837*H837</f>
        <v>0</v>
      </c>
      <c r="U837" s="38"/>
      <c r="V837" s="38"/>
      <c r="W837" s="38"/>
      <c r="X837" s="38"/>
      <c r="Y837" s="38"/>
      <c r="Z837" s="38"/>
      <c r="AA837" s="38"/>
      <c r="AB837" s="38"/>
      <c r="AC837" s="38"/>
      <c r="AD837" s="38"/>
      <c r="AE837" s="38"/>
      <c r="AR837" s="229" t="s">
        <v>262</v>
      </c>
      <c r="AT837" s="229" t="s">
        <v>146</v>
      </c>
      <c r="AU837" s="229" t="s">
        <v>86</v>
      </c>
      <c r="AY837" s="17" t="s">
        <v>144</v>
      </c>
      <c r="BE837" s="230">
        <f>IF(N837="základní",J837,0)</f>
        <v>0</v>
      </c>
      <c r="BF837" s="230">
        <f>IF(N837="snížená",J837,0)</f>
        <v>0</v>
      </c>
      <c r="BG837" s="230">
        <f>IF(N837="zákl. přenesená",J837,0)</f>
        <v>0</v>
      </c>
      <c r="BH837" s="230">
        <f>IF(N837="sníž. přenesená",J837,0)</f>
        <v>0</v>
      </c>
      <c r="BI837" s="230">
        <f>IF(N837="nulová",J837,0)</f>
        <v>0</v>
      </c>
      <c r="BJ837" s="17" t="s">
        <v>84</v>
      </c>
      <c r="BK837" s="230">
        <f>ROUND(I837*H837,2)</f>
        <v>0</v>
      </c>
      <c r="BL837" s="17" t="s">
        <v>262</v>
      </c>
      <c r="BM837" s="229" t="s">
        <v>1166</v>
      </c>
    </row>
    <row r="838" s="2" customFormat="1">
      <c r="A838" s="38"/>
      <c r="B838" s="39"/>
      <c r="C838" s="40"/>
      <c r="D838" s="231" t="s">
        <v>153</v>
      </c>
      <c r="E838" s="40"/>
      <c r="F838" s="232" t="s">
        <v>1167</v>
      </c>
      <c r="G838" s="40"/>
      <c r="H838" s="40"/>
      <c r="I838" s="233"/>
      <c r="J838" s="40"/>
      <c r="K838" s="40"/>
      <c r="L838" s="44"/>
      <c r="M838" s="234"/>
      <c r="N838" s="235"/>
      <c r="O838" s="91"/>
      <c r="P838" s="91"/>
      <c r="Q838" s="91"/>
      <c r="R838" s="91"/>
      <c r="S838" s="91"/>
      <c r="T838" s="92"/>
      <c r="U838" s="38"/>
      <c r="V838" s="38"/>
      <c r="W838" s="38"/>
      <c r="X838" s="38"/>
      <c r="Y838" s="38"/>
      <c r="Z838" s="38"/>
      <c r="AA838" s="38"/>
      <c r="AB838" s="38"/>
      <c r="AC838" s="38"/>
      <c r="AD838" s="38"/>
      <c r="AE838" s="38"/>
      <c r="AT838" s="17" t="s">
        <v>153</v>
      </c>
      <c r="AU838" s="17" t="s">
        <v>86</v>
      </c>
    </row>
    <row r="839" s="13" customFormat="1">
      <c r="A839" s="13"/>
      <c r="B839" s="236"/>
      <c r="C839" s="237"/>
      <c r="D839" s="238" t="s">
        <v>155</v>
      </c>
      <c r="E839" s="239" t="s">
        <v>1</v>
      </c>
      <c r="F839" s="240" t="s">
        <v>1168</v>
      </c>
      <c r="G839" s="237"/>
      <c r="H839" s="239" t="s">
        <v>1</v>
      </c>
      <c r="I839" s="241"/>
      <c r="J839" s="237"/>
      <c r="K839" s="237"/>
      <c r="L839" s="242"/>
      <c r="M839" s="243"/>
      <c r="N839" s="244"/>
      <c r="O839" s="244"/>
      <c r="P839" s="244"/>
      <c r="Q839" s="244"/>
      <c r="R839" s="244"/>
      <c r="S839" s="244"/>
      <c r="T839" s="245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46" t="s">
        <v>155</v>
      </c>
      <c r="AU839" s="246" t="s">
        <v>86</v>
      </c>
      <c r="AV839" s="13" t="s">
        <v>84</v>
      </c>
      <c r="AW839" s="13" t="s">
        <v>33</v>
      </c>
      <c r="AX839" s="13" t="s">
        <v>76</v>
      </c>
      <c r="AY839" s="246" t="s">
        <v>144</v>
      </c>
    </row>
    <row r="840" s="14" customFormat="1">
      <c r="A840" s="14"/>
      <c r="B840" s="247"/>
      <c r="C840" s="248"/>
      <c r="D840" s="238" t="s">
        <v>155</v>
      </c>
      <c r="E840" s="249" t="s">
        <v>1</v>
      </c>
      <c r="F840" s="250" t="s">
        <v>1169</v>
      </c>
      <c r="G840" s="248"/>
      <c r="H840" s="251">
        <v>3.5630000000000002</v>
      </c>
      <c r="I840" s="252"/>
      <c r="J840" s="248"/>
      <c r="K840" s="248"/>
      <c r="L840" s="253"/>
      <c r="M840" s="254"/>
      <c r="N840" s="255"/>
      <c r="O840" s="255"/>
      <c r="P840" s="255"/>
      <c r="Q840" s="255"/>
      <c r="R840" s="255"/>
      <c r="S840" s="255"/>
      <c r="T840" s="256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57" t="s">
        <v>155</v>
      </c>
      <c r="AU840" s="257" t="s">
        <v>86</v>
      </c>
      <c r="AV840" s="14" t="s">
        <v>86</v>
      </c>
      <c r="AW840" s="14" t="s">
        <v>33</v>
      </c>
      <c r="AX840" s="14" t="s">
        <v>76</v>
      </c>
      <c r="AY840" s="257" t="s">
        <v>144</v>
      </c>
    </row>
    <row r="841" s="13" customFormat="1">
      <c r="A841" s="13"/>
      <c r="B841" s="236"/>
      <c r="C841" s="237"/>
      <c r="D841" s="238" t="s">
        <v>155</v>
      </c>
      <c r="E841" s="239" t="s">
        <v>1</v>
      </c>
      <c r="F841" s="240" t="s">
        <v>539</v>
      </c>
      <c r="G841" s="237"/>
      <c r="H841" s="239" t="s">
        <v>1</v>
      </c>
      <c r="I841" s="241"/>
      <c r="J841" s="237"/>
      <c r="K841" s="237"/>
      <c r="L841" s="242"/>
      <c r="M841" s="243"/>
      <c r="N841" s="244"/>
      <c r="O841" s="244"/>
      <c r="P841" s="244"/>
      <c r="Q841" s="244"/>
      <c r="R841" s="244"/>
      <c r="S841" s="244"/>
      <c r="T841" s="245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46" t="s">
        <v>155</v>
      </c>
      <c r="AU841" s="246" t="s">
        <v>86</v>
      </c>
      <c r="AV841" s="13" t="s">
        <v>84</v>
      </c>
      <c r="AW841" s="13" t="s">
        <v>33</v>
      </c>
      <c r="AX841" s="13" t="s">
        <v>76</v>
      </c>
      <c r="AY841" s="246" t="s">
        <v>144</v>
      </c>
    </row>
    <row r="842" s="14" customFormat="1">
      <c r="A842" s="14"/>
      <c r="B842" s="247"/>
      <c r="C842" s="248"/>
      <c r="D842" s="238" t="s">
        <v>155</v>
      </c>
      <c r="E842" s="249" t="s">
        <v>1</v>
      </c>
      <c r="F842" s="250" t="s">
        <v>1170</v>
      </c>
      <c r="G842" s="248"/>
      <c r="H842" s="251">
        <v>4.9249999999999998</v>
      </c>
      <c r="I842" s="252"/>
      <c r="J842" s="248"/>
      <c r="K842" s="248"/>
      <c r="L842" s="253"/>
      <c r="M842" s="254"/>
      <c r="N842" s="255"/>
      <c r="O842" s="255"/>
      <c r="P842" s="255"/>
      <c r="Q842" s="255"/>
      <c r="R842" s="255"/>
      <c r="S842" s="255"/>
      <c r="T842" s="256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57" t="s">
        <v>155</v>
      </c>
      <c r="AU842" s="257" t="s">
        <v>86</v>
      </c>
      <c r="AV842" s="14" t="s">
        <v>86</v>
      </c>
      <c r="AW842" s="14" t="s">
        <v>33</v>
      </c>
      <c r="AX842" s="14" t="s">
        <v>76</v>
      </c>
      <c r="AY842" s="257" t="s">
        <v>144</v>
      </c>
    </row>
    <row r="843" s="13" customFormat="1">
      <c r="A843" s="13"/>
      <c r="B843" s="236"/>
      <c r="C843" s="237"/>
      <c r="D843" s="238" t="s">
        <v>155</v>
      </c>
      <c r="E843" s="239" t="s">
        <v>1</v>
      </c>
      <c r="F843" s="240" t="s">
        <v>542</v>
      </c>
      <c r="G843" s="237"/>
      <c r="H843" s="239" t="s">
        <v>1</v>
      </c>
      <c r="I843" s="241"/>
      <c r="J843" s="237"/>
      <c r="K843" s="237"/>
      <c r="L843" s="242"/>
      <c r="M843" s="243"/>
      <c r="N843" s="244"/>
      <c r="O843" s="244"/>
      <c r="P843" s="244"/>
      <c r="Q843" s="244"/>
      <c r="R843" s="244"/>
      <c r="S843" s="244"/>
      <c r="T843" s="245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46" t="s">
        <v>155</v>
      </c>
      <c r="AU843" s="246" t="s">
        <v>86</v>
      </c>
      <c r="AV843" s="13" t="s">
        <v>84</v>
      </c>
      <c r="AW843" s="13" t="s">
        <v>33</v>
      </c>
      <c r="AX843" s="13" t="s">
        <v>76</v>
      </c>
      <c r="AY843" s="246" t="s">
        <v>144</v>
      </c>
    </row>
    <row r="844" s="14" customFormat="1">
      <c r="A844" s="14"/>
      <c r="B844" s="247"/>
      <c r="C844" s="248"/>
      <c r="D844" s="238" t="s">
        <v>155</v>
      </c>
      <c r="E844" s="249" t="s">
        <v>1</v>
      </c>
      <c r="F844" s="250" t="s">
        <v>1171</v>
      </c>
      <c r="G844" s="248"/>
      <c r="H844" s="251">
        <v>10.725</v>
      </c>
      <c r="I844" s="252"/>
      <c r="J844" s="248"/>
      <c r="K844" s="248"/>
      <c r="L844" s="253"/>
      <c r="M844" s="254"/>
      <c r="N844" s="255"/>
      <c r="O844" s="255"/>
      <c r="P844" s="255"/>
      <c r="Q844" s="255"/>
      <c r="R844" s="255"/>
      <c r="S844" s="255"/>
      <c r="T844" s="256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57" t="s">
        <v>155</v>
      </c>
      <c r="AU844" s="257" t="s">
        <v>86</v>
      </c>
      <c r="AV844" s="14" t="s">
        <v>86</v>
      </c>
      <c r="AW844" s="14" t="s">
        <v>33</v>
      </c>
      <c r="AX844" s="14" t="s">
        <v>76</v>
      </c>
      <c r="AY844" s="257" t="s">
        <v>144</v>
      </c>
    </row>
    <row r="845" s="15" customFormat="1">
      <c r="A845" s="15"/>
      <c r="B845" s="258"/>
      <c r="C845" s="259"/>
      <c r="D845" s="238" t="s">
        <v>155</v>
      </c>
      <c r="E845" s="260" t="s">
        <v>1</v>
      </c>
      <c r="F845" s="261" t="s">
        <v>160</v>
      </c>
      <c r="G845" s="259"/>
      <c r="H845" s="262">
        <v>19.213000000000001</v>
      </c>
      <c r="I845" s="263"/>
      <c r="J845" s="259"/>
      <c r="K845" s="259"/>
      <c r="L845" s="264"/>
      <c r="M845" s="265"/>
      <c r="N845" s="266"/>
      <c r="O845" s="266"/>
      <c r="P845" s="266"/>
      <c r="Q845" s="266"/>
      <c r="R845" s="266"/>
      <c r="S845" s="266"/>
      <c r="T845" s="267"/>
      <c r="U845" s="15"/>
      <c r="V845" s="15"/>
      <c r="W845" s="15"/>
      <c r="X845" s="15"/>
      <c r="Y845" s="15"/>
      <c r="Z845" s="15"/>
      <c r="AA845" s="15"/>
      <c r="AB845" s="15"/>
      <c r="AC845" s="15"/>
      <c r="AD845" s="15"/>
      <c r="AE845" s="15"/>
      <c r="AT845" s="268" t="s">
        <v>155</v>
      </c>
      <c r="AU845" s="268" t="s">
        <v>86</v>
      </c>
      <c r="AV845" s="15" t="s">
        <v>151</v>
      </c>
      <c r="AW845" s="15" t="s">
        <v>33</v>
      </c>
      <c r="AX845" s="15" t="s">
        <v>84</v>
      </c>
      <c r="AY845" s="268" t="s">
        <v>144</v>
      </c>
    </row>
    <row r="846" s="2" customFormat="1" ht="24.15" customHeight="1">
      <c r="A846" s="38"/>
      <c r="B846" s="39"/>
      <c r="C846" s="218" t="s">
        <v>1172</v>
      </c>
      <c r="D846" s="218" t="s">
        <v>146</v>
      </c>
      <c r="E846" s="219" t="s">
        <v>1173</v>
      </c>
      <c r="F846" s="220" t="s">
        <v>1174</v>
      </c>
      <c r="G846" s="221" t="s">
        <v>149</v>
      </c>
      <c r="H846" s="222">
        <v>72.972999999999999</v>
      </c>
      <c r="I846" s="223"/>
      <c r="J846" s="224">
        <f>ROUND(I846*H846,2)</f>
        <v>0</v>
      </c>
      <c r="K846" s="220" t="s">
        <v>150</v>
      </c>
      <c r="L846" s="44"/>
      <c r="M846" s="225" t="s">
        <v>1</v>
      </c>
      <c r="N846" s="226" t="s">
        <v>41</v>
      </c>
      <c r="O846" s="91"/>
      <c r="P846" s="227">
        <f>O846*H846</f>
        <v>0</v>
      </c>
      <c r="Q846" s="227">
        <v>0.020029999999999999</v>
      </c>
      <c r="R846" s="227">
        <f>Q846*H846</f>
        <v>1.4616491899999999</v>
      </c>
      <c r="S846" s="227">
        <v>0</v>
      </c>
      <c r="T846" s="228">
        <f>S846*H846</f>
        <v>0</v>
      </c>
      <c r="U846" s="38"/>
      <c r="V846" s="38"/>
      <c r="W846" s="38"/>
      <c r="X846" s="38"/>
      <c r="Y846" s="38"/>
      <c r="Z846" s="38"/>
      <c r="AA846" s="38"/>
      <c r="AB846" s="38"/>
      <c r="AC846" s="38"/>
      <c r="AD846" s="38"/>
      <c r="AE846" s="38"/>
      <c r="AR846" s="229" t="s">
        <v>262</v>
      </c>
      <c r="AT846" s="229" t="s">
        <v>146</v>
      </c>
      <c r="AU846" s="229" t="s">
        <v>86</v>
      </c>
      <c r="AY846" s="17" t="s">
        <v>144</v>
      </c>
      <c r="BE846" s="230">
        <f>IF(N846="základní",J846,0)</f>
        <v>0</v>
      </c>
      <c r="BF846" s="230">
        <f>IF(N846="snížená",J846,0)</f>
        <v>0</v>
      </c>
      <c r="BG846" s="230">
        <f>IF(N846="zákl. přenesená",J846,0)</f>
        <v>0</v>
      </c>
      <c r="BH846" s="230">
        <f>IF(N846="sníž. přenesená",J846,0)</f>
        <v>0</v>
      </c>
      <c r="BI846" s="230">
        <f>IF(N846="nulová",J846,0)</f>
        <v>0</v>
      </c>
      <c r="BJ846" s="17" t="s">
        <v>84</v>
      </c>
      <c r="BK846" s="230">
        <f>ROUND(I846*H846,2)</f>
        <v>0</v>
      </c>
      <c r="BL846" s="17" t="s">
        <v>262</v>
      </c>
      <c r="BM846" s="229" t="s">
        <v>1175</v>
      </c>
    </row>
    <row r="847" s="2" customFormat="1">
      <c r="A847" s="38"/>
      <c r="B847" s="39"/>
      <c r="C847" s="40"/>
      <c r="D847" s="231" t="s">
        <v>153</v>
      </c>
      <c r="E847" s="40"/>
      <c r="F847" s="232" t="s">
        <v>1176</v>
      </c>
      <c r="G847" s="40"/>
      <c r="H847" s="40"/>
      <c r="I847" s="233"/>
      <c r="J847" s="40"/>
      <c r="K847" s="40"/>
      <c r="L847" s="44"/>
      <c r="M847" s="234"/>
      <c r="N847" s="235"/>
      <c r="O847" s="91"/>
      <c r="P847" s="91"/>
      <c r="Q847" s="91"/>
      <c r="R847" s="91"/>
      <c r="S847" s="91"/>
      <c r="T847" s="92"/>
      <c r="U847" s="38"/>
      <c r="V847" s="38"/>
      <c r="W847" s="38"/>
      <c r="X847" s="38"/>
      <c r="Y847" s="38"/>
      <c r="Z847" s="38"/>
      <c r="AA847" s="38"/>
      <c r="AB847" s="38"/>
      <c r="AC847" s="38"/>
      <c r="AD847" s="38"/>
      <c r="AE847" s="38"/>
      <c r="AT847" s="17" t="s">
        <v>153</v>
      </c>
      <c r="AU847" s="17" t="s">
        <v>86</v>
      </c>
    </row>
    <row r="848" s="13" customFormat="1">
      <c r="A848" s="13"/>
      <c r="B848" s="236"/>
      <c r="C848" s="237"/>
      <c r="D848" s="238" t="s">
        <v>155</v>
      </c>
      <c r="E848" s="239" t="s">
        <v>1</v>
      </c>
      <c r="F848" s="240" t="s">
        <v>351</v>
      </c>
      <c r="G848" s="237"/>
      <c r="H848" s="239" t="s">
        <v>1</v>
      </c>
      <c r="I848" s="241"/>
      <c r="J848" s="237"/>
      <c r="K848" s="237"/>
      <c r="L848" s="242"/>
      <c r="M848" s="243"/>
      <c r="N848" s="244"/>
      <c r="O848" s="244"/>
      <c r="P848" s="244"/>
      <c r="Q848" s="244"/>
      <c r="R848" s="244"/>
      <c r="S848" s="244"/>
      <c r="T848" s="245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46" t="s">
        <v>155</v>
      </c>
      <c r="AU848" s="246" t="s">
        <v>86</v>
      </c>
      <c r="AV848" s="13" t="s">
        <v>84</v>
      </c>
      <c r="AW848" s="13" t="s">
        <v>33</v>
      </c>
      <c r="AX848" s="13" t="s">
        <v>76</v>
      </c>
      <c r="AY848" s="246" t="s">
        <v>144</v>
      </c>
    </row>
    <row r="849" s="13" customFormat="1">
      <c r="A849" s="13"/>
      <c r="B849" s="236"/>
      <c r="C849" s="237"/>
      <c r="D849" s="238" t="s">
        <v>155</v>
      </c>
      <c r="E849" s="239" t="s">
        <v>1</v>
      </c>
      <c r="F849" s="240" t="s">
        <v>1177</v>
      </c>
      <c r="G849" s="237"/>
      <c r="H849" s="239" t="s">
        <v>1</v>
      </c>
      <c r="I849" s="241"/>
      <c r="J849" s="237"/>
      <c r="K849" s="237"/>
      <c r="L849" s="242"/>
      <c r="M849" s="243"/>
      <c r="N849" s="244"/>
      <c r="O849" s="244"/>
      <c r="P849" s="244"/>
      <c r="Q849" s="244"/>
      <c r="R849" s="244"/>
      <c r="S849" s="244"/>
      <c r="T849" s="245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46" t="s">
        <v>155</v>
      </c>
      <c r="AU849" s="246" t="s">
        <v>86</v>
      </c>
      <c r="AV849" s="13" t="s">
        <v>84</v>
      </c>
      <c r="AW849" s="13" t="s">
        <v>33</v>
      </c>
      <c r="AX849" s="13" t="s">
        <v>76</v>
      </c>
      <c r="AY849" s="246" t="s">
        <v>144</v>
      </c>
    </row>
    <row r="850" s="14" customFormat="1">
      <c r="A850" s="14"/>
      <c r="B850" s="247"/>
      <c r="C850" s="248"/>
      <c r="D850" s="238" t="s">
        <v>155</v>
      </c>
      <c r="E850" s="249" t="s">
        <v>1</v>
      </c>
      <c r="F850" s="250" t="s">
        <v>954</v>
      </c>
      <c r="G850" s="248"/>
      <c r="H850" s="251">
        <v>5.25</v>
      </c>
      <c r="I850" s="252"/>
      <c r="J850" s="248"/>
      <c r="K850" s="248"/>
      <c r="L850" s="253"/>
      <c r="M850" s="254"/>
      <c r="N850" s="255"/>
      <c r="O850" s="255"/>
      <c r="P850" s="255"/>
      <c r="Q850" s="255"/>
      <c r="R850" s="255"/>
      <c r="S850" s="255"/>
      <c r="T850" s="256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57" t="s">
        <v>155</v>
      </c>
      <c r="AU850" s="257" t="s">
        <v>86</v>
      </c>
      <c r="AV850" s="14" t="s">
        <v>86</v>
      </c>
      <c r="AW850" s="14" t="s">
        <v>33</v>
      </c>
      <c r="AX850" s="14" t="s">
        <v>76</v>
      </c>
      <c r="AY850" s="257" t="s">
        <v>144</v>
      </c>
    </row>
    <row r="851" s="13" customFormat="1">
      <c r="A851" s="13"/>
      <c r="B851" s="236"/>
      <c r="C851" s="237"/>
      <c r="D851" s="238" t="s">
        <v>155</v>
      </c>
      <c r="E851" s="239" t="s">
        <v>1</v>
      </c>
      <c r="F851" s="240" t="s">
        <v>537</v>
      </c>
      <c r="G851" s="237"/>
      <c r="H851" s="239" t="s">
        <v>1</v>
      </c>
      <c r="I851" s="241"/>
      <c r="J851" s="237"/>
      <c r="K851" s="237"/>
      <c r="L851" s="242"/>
      <c r="M851" s="243"/>
      <c r="N851" s="244"/>
      <c r="O851" s="244"/>
      <c r="P851" s="244"/>
      <c r="Q851" s="244"/>
      <c r="R851" s="244"/>
      <c r="S851" s="244"/>
      <c r="T851" s="245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46" t="s">
        <v>155</v>
      </c>
      <c r="AU851" s="246" t="s">
        <v>86</v>
      </c>
      <c r="AV851" s="13" t="s">
        <v>84</v>
      </c>
      <c r="AW851" s="13" t="s">
        <v>33</v>
      </c>
      <c r="AX851" s="13" t="s">
        <v>76</v>
      </c>
      <c r="AY851" s="246" t="s">
        <v>144</v>
      </c>
    </row>
    <row r="852" s="14" customFormat="1">
      <c r="A852" s="14"/>
      <c r="B852" s="247"/>
      <c r="C852" s="248"/>
      <c r="D852" s="238" t="s">
        <v>155</v>
      </c>
      <c r="E852" s="249" t="s">
        <v>1</v>
      </c>
      <c r="F852" s="250" t="s">
        <v>1178</v>
      </c>
      <c r="G852" s="248"/>
      <c r="H852" s="251">
        <v>2.2000000000000002</v>
      </c>
      <c r="I852" s="252"/>
      <c r="J852" s="248"/>
      <c r="K852" s="248"/>
      <c r="L852" s="253"/>
      <c r="M852" s="254"/>
      <c r="N852" s="255"/>
      <c r="O852" s="255"/>
      <c r="P852" s="255"/>
      <c r="Q852" s="255"/>
      <c r="R852" s="255"/>
      <c r="S852" s="255"/>
      <c r="T852" s="256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57" t="s">
        <v>155</v>
      </c>
      <c r="AU852" s="257" t="s">
        <v>86</v>
      </c>
      <c r="AV852" s="14" t="s">
        <v>86</v>
      </c>
      <c r="AW852" s="14" t="s">
        <v>33</v>
      </c>
      <c r="AX852" s="14" t="s">
        <v>76</v>
      </c>
      <c r="AY852" s="257" t="s">
        <v>144</v>
      </c>
    </row>
    <row r="853" s="13" customFormat="1">
      <c r="A853" s="13"/>
      <c r="B853" s="236"/>
      <c r="C853" s="237"/>
      <c r="D853" s="238" t="s">
        <v>155</v>
      </c>
      <c r="E853" s="239" t="s">
        <v>1</v>
      </c>
      <c r="F853" s="240" t="s">
        <v>539</v>
      </c>
      <c r="G853" s="237"/>
      <c r="H853" s="239" t="s">
        <v>1</v>
      </c>
      <c r="I853" s="241"/>
      <c r="J853" s="237"/>
      <c r="K853" s="237"/>
      <c r="L853" s="242"/>
      <c r="M853" s="243"/>
      <c r="N853" s="244"/>
      <c r="O853" s="244"/>
      <c r="P853" s="244"/>
      <c r="Q853" s="244"/>
      <c r="R853" s="244"/>
      <c r="S853" s="244"/>
      <c r="T853" s="245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46" t="s">
        <v>155</v>
      </c>
      <c r="AU853" s="246" t="s">
        <v>86</v>
      </c>
      <c r="AV853" s="13" t="s">
        <v>84</v>
      </c>
      <c r="AW853" s="13" t="s">
        <v>33</v>
      </c>
      <c r="AX853" s="13" t="s">
        <v>76</v>
      </c>
      <c r="AY853" s="246" t="s">
        <v>144</v>
      </c>
    </row>
    <row r="854" s="14" customFormat="1">
      <c r="A854" s="14"/>
      <c r="B854" s="247"/>
      <c r="C854" s="248"/>
      <c r="D854" s="238" t="s">
        <v>155</v>
      </c>
      <c r="E854" s="249" t="s">
        <v>1</v>
      </c>
      <c r="F854" s="250" t="s">
        <v>1179</v>
      </c>
      <c r="G854" s="248"/>
      <c r="H854" s="251">
        <v>3.79</v>
      </c>
      <c r="I854" s="252"/>
      <c r="J854" s="248"/>
      <c r="K854" s="248"/>
      <c r="L854" s="253"/>
      <c r="M854" s="254"/>
      <c r="N854" s="255"/>
      <c r="O854" s="255"/>
      <c r="P854" s="255"/>
      <c r="Q854" s="255"/>
      <c r="R854" s="255"/>
      <c r="S854" s="255"/>
      <c r="T854" s="256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57" t="s">
        <v>155</v>
      </c>
      <c r="AU854" s="257" t="s">
        <v>86</v>
      </c>
      <c r="AV854" s="14" t="s">
        <v>86</v>
      </c>
      <c r="AW854" s="14" t="s">
        <v>33</v>
      </c>
      <c r="AX854" s="14" t="s">
        <v>76</v>
      </c>
      <c r="AY854" s="257" t="s">
        <v>144</v>
      </c>
    </row>
    <row r="855" s="13" customFormat="1">
      <c r="A855" s="13"/>
      <c r="B855" s="236"/>
      <c r="C855" s="237"/>
      <c r="D855" s="238" t="s">
        <v>155</v>
      </c>
      <c r="E855" s="239" t="s">
        <v>1</v>
      </c>
      <c r="F855" s="240" t="s">
        <v>542</v>
      </c>
      <c r="G855" s="237"/>
      <c r="H855" s="239" t="s">
        <v>1</v>
      </c>
      <c r="I855" s="241"/>
      <c r="J855" s="237"/>
      <c r="K855" s="237"/>
      <c r="L855" s="242"/>
      <c r="M855" s="243"/>
      <c r="N855" s="244"/>
      <c r="O855" s="244"/>
      <c r="P855" s="244"/>
      <c r="Q855" s="244"/>
      <c r="R855" s="244"/>
      <c r="S855" s="244"/>
      <c r="T855" s="245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46" t="s">
        <v>155</v>
      </c>
      <c r="AU855" s="246" t="s">
        <v>86</v>
      </c>
      <c r="AV855" s="13" t="s">
        <v>84</v>
      </c>
      <c r="AW855" s="13" t="s">
        <v>33</v>
      </c>
      <c r="AX855" s="13" t="s">
        <v>76</v>
      </c>
      <c r="AY855" s="246" t="s">
        <v>144</v>
      </c>
    </row>
    <row r="856" s="14" customFormat="1">
      <c r="A856" s="14"/>
      <c r="B856" s="247"/>
      <c r="C856" s="248"/>
      <c r="D856" s="238" t="s">
        <v>155</v>
      </c>
      <c r="E856" s="249" t="s">
        <v>1</v>
      </c>
      <c r="F856" s="250" t="s">
        <v>1180</v>
      </c>
      <c r="G856" s="248"/>
      <c r="H856" s="251">
        <v>9.1500000000000004</v>
      </c>
      <c r="I856" s="252"/>
      <c r="J856" s="248"/>
      <c r="K856" s="248"/>
      <c r="L856" s="253"/>
      <c r="M856" s="254"/>
      <c r="N856" s="255"/>
      <c r="O856" s="255"/>
      <c r="P856" s="255"/>
      <c r="Q856" s="255"/>
      <c r="R856" s="255"/>
      <c r="S856" s="255"/>
      <c r="T856" s="256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57" t="s">
        <v>155</v>
      </c>
      <c r="AU856" s="257" t="s">
        <v>86</v>
      </c>
      <c r="AV856" s="14" t="s">
        <v>86</v>
      </c>
      <c r="AW856" s="14" t="s">
        <v>33</v>
      </c>
      <c r="AX856" s="14" t="s">
        <v>76</v>
      </c>
      <c r="AY856" s="257" t="s">
        <v>144</v>
      </c>
    </row>
    <row r="857" s="13" customFormat="1">
      <c r="A857" s="13"/>
      <c r="B857" s="236"/>
      <c r="C857" s="237"/>
      <c r="D857" s="238" t="s">
        <v>155</v>
      </c>
      <c r="E857" s="239" t="s">
        <v>1</v>
      </c>
      <c r="F857" s="240" t="s">
        <v>544</v>
      </c>
      <c r="G857" s="237"/>
      <c r="H857" s="239" t="s">
        <v>1</v>
      </c>
      <c r="I857" s="241"/>
      <c r="J857" s="237"/>
      <c r="K857" s="237"/>
      <c r="L857" s="242"/>
      <c r="M857" s="243"/>
      <c r="N857" s="244"/>
      <c r="O857" s="244"/>
      <c r="P857" s="244"/>
      <c r="Q857" s="244"/>
      <c r="R857" s="244"/>
      <c r="S857" s="244"/>
      <c r="T857" s="245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46" t="s">
        <v>155</v>
      </c>
      <c r="AU857" s="246" t="s">
        <v>86</v>
      </c>
      <c r="AV857" s="13" t="s">
        <v>84</v>
      </c>
      <c r="AW857" s="13" t="s">
        <v>33</v>
      </c>
      <c r="AX857" s="13" t="s">
        <v>76</v>
      </c>
      <c r="AY857" s="246" t="s">
        <v>144</v>
      </c>
    </row>
    <row r="858" s="13" customFormat="1">
      <c r="A858" s="13"/>
      <c r="B858" s="236"/>
      <c r="C858" s="237"/>
      <c r="D858" s="238" t="s">
        <v>155</v>
      </c>
      <c r="E858" s="239" t="s">
        <v>1</v>
      </c>
      <c r="F858" s="240" t="s">
        <v>1181</v>
      </c>
      <c r="G858" s="237"/>
      <c r="H858" s="239" t="s">
        <v>1</v>
      </c>
      <c r="I858" s="241"/>
      <c r="J858" s="237"/>
      <c r="K858" s="237"/>
      <c r="L858" s="242"/>
      <c r="M858" s="243"/>
      <c r="N858" s="244"/>
      <c r="O858" s="244"/>
      <c r="P858" s="244"/>
      <c r="Q858" s="244"/>
      <c r="R858" s="244"/>
      <c r="S858" s="244"/>
      <c r="T858" s="245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46" t="s">
        <v>155</v>
      </c>
      <c r="AU858" s="246" t="s">
        <v>86</v>
      </c>
      <c r="AV858" s="13" t="s">
        <v>84</v>
      </c>
      <c r="AW858" s="13" t="s">
        <v>33</v>
      </c>
      <c r="AX858" s="13" t="s">
        <v>76</v>
      </c>
      <c r="AY858" s="246" t="s">
        <v>144</v>
      </c>
    </row>
    <row r="859" s="14" customFormat="1">
      <c r="A859" s="14"/>
      <c r="B859" s="247"/>
      <c r="C859" s="248"/>
      <c r="D859" s="238" t="s">
        <v>155</v>
      </c>
      <c r="E859" s="249" t="s">
        <v>1</v>
      </c>
      <c r="F859" s="250" t="s">
        <v>1182</v>
      </c>
      <c r="G859" s="248"/>
      <c r="H859" s="251">
        <v>15.199999999999999</v>
      </c>
      <c r="I859" s="252"/>
      <c r="J859" s="248"/>
      <c r="K859" s="248"/>
      <c r="L859" s="253"/>
      <c r="M859" s="254"/>
      <c r="N859" s="255"/>
      <c r="O859" s="255"/>
      <c r="P859" s="255"/>
      <c r="Q859" s="255"/>
      <c r="R859" s="255"/>
      <c r="S859" s="255"/>
      <c r="T859" s="256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57" t="s">
        <v>155</v>
      </c>
      <c r="AU859" s="257" t="s">
        <v>86</v>
      </c>
      <c r="AV859" s="14" t="s">
        <v>86</v>
      </c>
      <c r="AW859" s="14" t="s">
        <v>33</v>
      </c>
      <c r="AX859" s="14" t="s">
        <v>76</v>
      </c>
      <c r="AY859" s="257" t="s">
        <v>144</v>
      </c>
    </row>
    <row r="860" s="13" customFormat="1">
      <c r="A860" s="13"/>
      <c r="B860" s="236"/>
      <c r="C860" s="237"/>
      <c r="D860" s="238" t="s">
        <v>155</v>
      </c>
      <c r="E860" s="239" t="s">
        <v>1</v>
      </c>
      <c r="F860" s="240" t="s">
        <v>547</v>
      </c>
      <c r="G860" s="237"/>
      <c r="H860" s="239" t="s">
        <v>1</v>
      </c>
      <c r="I860" s="241"/>
      <c r="J860" s="237"/>
      <c r="K860" s="237"/>
      <c r="L860" s="242"/>
      <c r="M860" s="243"/>
      <c r="N860" s="244"/>
      <c r="O860" s="244"/>
      <c r="P860" s="244"/>
      <c r="Q860" s="244"/>
      <c r="R860" s="244"/>
      <c r="S860" s="244"/>
      <c r="T860" s="245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46" t="s">
        <v>155</v>
      </c>
      <c r="AU860" s="246" t="s">
        <v>86</v>
      </c>
      <c r="AV860" s="13" t="s">
        <v>84</v>
      </c>
      <c r="AW860" s="13" t="s">
        <v>33</v>
      </c>
      <c r="AX860" s="13" t="s">
        <v>76</v>
      </c>
      <c r="AY860" s="246" t="s">
        <v>144</v>
      </c>
    </row>
    <row r="861" s="14" customFormat="1">
      <c r="A861" s="14"/>
      <c r="B861" s="247"/>
      <c r="C861" s="248"/>
      <c r="D861" s="238" t="s">
        <v>155</v>
      </c>
      <c r="E861" s="249" t="s">
        <v>1</v>
      </c>
      <c r="F861" s="250" t="s">
        <v>1183</v>
      </c>
      <c r="G861" s="248"/>
      <c r="H861" s="251">
        <v>37.383000000000003</v>
      </c>
      <c r="I861" s="252"/>
      <c r="J861" s="248"/>
      <c r="K861" s="248"/>
      <c r="L861" s="253"/>
      <c r="M861" s="254"/>
      <c r="N861" s="255"/>
      <c r="O861" s="255"/>
      <c r="P861" s="255"/>
      <c r="Q861" s="255"/>
      <c r="R861" s="255"/>
      <c r="S861" s="255"/>
      <c r="T861" s="256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57" t="s">
        <v>155</v>
      </c>
      <c r="AU861" s="257" t="s">
        <v>86</v>
      </c>
      <c r="AV861" s="14" t="s">
        <v>86</v>
      </c>
      <c r="AW861" s="14" t="s">
        <v>33</v>
      </c>
      <c r="AX861" s="14" t="s">
        <v>76</v>
      </c>
      <c r="AY861" s="257" t="s">
        <v>144</v>
      </c>
    </row>
    <row r="862" s="15" customFormat="1">
      <c r="A862" s="15"/>
      <c r="B862" s="258"/>
      <c r="C862" s="259"/>
      <c r="D862" s="238" t="s">
        <v>155</v>
      </c>
      <c r="E862" s="260" t="s">
        <v>1</v>
      </c>
      <c r="F862" s="261" t="s">
        <v>160</v>
      </c>
      <c r="G862" s="259"/>
      <c r="H862" s="262">
        <v>72.973000000000013</v>
      </c>
      <c r="I862" s="263"/>
      <c r="J862" s="259"/>
      <c r="K862" s="259"/>
      <c r="L862" s="264"/>
      <c r="M862" s="265"/>
      <c r="N862" s="266"/>
      <c r="O862" s="266"/>
      <c r="P862" s="266"/>
      <c r="Q862" s="266"/>
      <c r="R862" s="266"/>
      <c r="S862" s="266"/>
      <c r="T862" s="267"/>
      <c r="U862" s="15"/>
      <c r="V862" s="15"/>
      <c r="W862" s="15"/>
      <c r="X862" s="15"/>
      <c r="Y862" s="15"/>
      <c r="Z862" s="15"/>
      <c r="AA862" s="15"/>
      <c r="AB862" s="15"/>
      <c r="AC862" s="15"/>
      <c r="AD862" s="15"/>
      <c r="AE862" s="15"/>
      <c r="AT862" s="268" t="s">
        <v>155</v>
      </c>
      <c r="AU862" s="268" t="s">
        <v>86</v>
      </c>
      <c r="AV862" s="15" t="s">
        <v>151</v>
      </c>
      <c r="AW862" s="15" t="s">
        <v>33</v>
      </c>
      <c r="AX862" s="15" t="s">
        <v>84</v>
      </c>
      <c r="AY862" s="268" t="s">
        <v>144</v>
      </c>
    </row>
    <row r="863" s="2" customFormat="1" ht="16.5" customHeight="1">
      <c r="A863" s="38"/>
      <c r="B863" s="39"/>
      <c r="C863" s="218" t="s">
        <v>1184</v>
      </c>
      <c r="D863" s="218" t="s">
        <v>146</v>
      </c>
      <c r="E863" s="219" t="s">
        <v>1185</v>
      </c>
      <c r="F863" s="220" t="s">
        <v>1186</v>
      </c>
      <c r="G863" s="221" t="s">
        <v>149</v>
      </c>
      <c r="H863" s="222">
        <v>96.117999999999995</v>
      </c>
      <c r="I863" s="223"/>
      <c r="J863" s="224">
        <f>ROUND(I863*H863,2)</f>
        <v>0</v>
      </c>
      <c r="K863" s="220" t="s">
        <v>150</v>
      </c>
      <c r="L863" s="44"/>
      <c r="M863" s="225" t="s">
        <v>1</v>
      </c>
      <c r="N863" s="226" t="s">
        <v>41</v>
      </c>
      <c r="O863" s="91"/>
      <c r="P863" s="227">
        <f>O863*H863</f>
        <v>0</v>
      </c>
      <c r="Q863" s="227">
        <v>0</v>
      </c>
      <c r="R863" s="227">
        <f>Q863*H863</f>
        <v>0</v>
      </c>
      <c r="S863" s="227">
        <v>0</v>
      </c>
      <c r="T863" s="228">
        <f>S863*H863</f>
        <v>0</v>
      </c>
      <c r="U863" s="38"/>
      <c r="V863" s="38"/>
      <c r="W863" s="38"/>
      <c r="X863" s="38"/>
      <c r="Y863" s="38"/>
      <c r="Z863" s="38"/>
      <c r="AA863" s="38"/>
      <c r="AB863" s="38"/>
      <c r="AC863" s="38"/>
      <c r="AD863" s="38"/>
      <c r="AE863" s="38"/>
      <c r="AR863" s="229" t="s">
        <v>262</v>
      </c>
      <c r="AT863" s="229" t="s">
        <v>146</v>
      </c>
      <c r="AU863" s="229" t="s">
        <v>86</v>
      </c>
      <c r="AY863" s="17" t="s">
        <v>144</v>
      </c>
      <c r="BE863" s="230">
        <f>IF(N863="základní",J863,0)</f>
        <v>0</v>
      </c>
      <c r="BF863" s="230">
        <f>IF(N863="snížená",J863,0)</f>
        <v>0</v>
      </c>
      <c r="BG863" s="230">
        <f>IF(N863="zákl. přenesená",J863,0)</f>
        <v>0</v>
      </c>
      <c r="BH863" s="230">
        <f>IF(N863="sníž. přenesená",J863,0)</f>
        <v>0</v>
      </c>
      <c r="BI863" s="230">
        <f>IF(N863="nulová",J863,0)</f>
        <v>0</v>
      </c>
      <c r="BJ863" s="17" t="s">
        <v>84</v>
      </c>
      <c r="BK863" s="230">
        <f>ROUND(I863*H863,2)</f>
        <v>0</v>
      </c>
      <c r="BL863" s="17" t="s">
        <v>262</v>
      </c>
      <c r="BM863" s="229" t="s">
        <v>1187</v>
      </c>
    </row>
    <row r="864" s="2" customFormat="1">
      <c r="A864" s="38"/>
      <c r="B864" s="39"/>
      <c r="C864" s="40"/>
      <c r="D864" s="231" t="s">
        <v>153</v>
      </c>
      <c r="E864" s="40"/>
      <c r="F864" s="232" t="s">
        <v>1188</v>
      </c>
      <c r="G864" s="40"/>
      <c r="H864" s="40"/>
      <c r="I864" s="233"/>
      <c r="J864" s="40"/>
      <c r="K864" s="40"/>
      <c r="L864" s="44"/>
      <c r="M864" s="234"/>
      <c r="N864" s="235"/>
      <c r="O864" s="91"/>
      <c r="P864" s="91"/>
      <c r="Q864" s="91"/>
      <c r="R864" s="91"/>
      <c r="S864" s="91"/>
      <c r="T864" s="92"/>
      <c r="U864" s="38"/>
      <c r="V864" s="38"/>
      <c r="W864" s="38"/>
      <c r="X864" s="38"/>
      <c r="Y864" s="38"/>
      <c r="Z864" s="38"/>
      <c r="AA864" s="38"/>
      <c r="AB864" s="38"/>
      <c r="AC864" s="38"/>
      <c r="AD864" s="38"/>
      <c r="AE864" s="38"/>
      <c r="AT864" s="17" t="s">
        <v>153</v>
      </c>
      <c r="AU864" s="17" t="s">
        <v>86</v>
      </c>
    </row>
    <row r="865" s="13" customFormat="1">
      <c r="A865" s="13"/>
      <c r="B865" s="236"/>
      <c r="C865" s="237"/>
      <c r="D865" s="238" t="s">
        <v>155</v>
      </c>
      <c r="E865" s="239" t="s">
        <v>1</v>
      </c>
      <c r="F865" s="240" t="s">
        <v>1189</v>
      </c>
      <c r="G865" s="237"/>
      <c r="H865" s="239" t="s">
        <v>1</v>
      </c>
      <c r="I865" s="241"/>
      <c r="J865" s="237"/>
      <c r="K865" s="237"/>
      <c r="L865" s="242"/>
      <c r="M865" s="243"/>
      <c r="N865" s="244"/>
      <c r="O865" s="244"/>
      <c r="P865" s="244"/>
      <c r="Q865" s="244"/>
      <c r="R865" s="244"/>
      <c r="S865" s="244"/>
      <c r="T865" s="245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46" t="s">
        <v>155</v>
      </c>
      <c r="AU865" s="246" t="s">
        <v>86</v>
      </c>
      <c r="AV865" s="13" t="s">
        <v>84</v>
      </c>
      <c r="AW865" s="13" t="s">
        <v>33</v>
      </c>
      <c r="AX865" s="13" t="s">
        <v>76</v>
      </c>
      <c r="AY865" s="246" t="s">
        <v>144</v>
      </c>
    </row>
    <row r="866" s="14" customFormat="1">
      <c r="A866" s="14"/>
      <c r="B866" s="247"/>
      <c r="C866" s="248"/>
      <c r="D866" s="238" t="s">
        <v>155</v>
      </c>
      <c r="E866" s="249" t="s">
        <v>1</v>
      </c>
      <c r="F866" s="250" t="s">
        <v>1190</v>
      </c>
      <c r="G866" s="248"/>
      <c r="H866" s="251">
        <v>18</v>
      </c>
      <c r="I866" s="252"/>
      <c r="J866" s="248"/>
      <c r="K866" s="248"/>
      <c r="L866" s="253"/>
      <c r="M866" s="254"/>
      <c r="N866" s="255"/>
      <c r="O866" s="255"/>
      <c r="P866" s="255"/>
      <c r="Q866" s="255"/>
      <c r="R866" s="255"/>
      <c r="S866" s="255"/>
      <c r="T866" s="256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57" t="s">
        <v>155</v>
      </c>
      <c r="AU866" s="257" t="s">
        <v>86</v>
      </c>
      <c r="AV866" s="14" t="s">
        <v>86</v>
      </c>
      <c r="AW866" s="14" t="s">
        <v>33</v>
      </c>
      <c r="AX866" s="14" t="s">
        <v>76</v>
      </c>
      <c r="AY866" s="257" t="s">
        <v>144</v>
      </c>
    </row>
    <row r="867" s="13" customFormat="1">
      <c r="A867" s="13"/>
      <c r="B867" s="236"/>
      <c r="C867" s="237"/>
      <c r="D867" s="238" t="s">
        <v>155</v>
      </c>
      <c r="E867" s="239" t="s">
        <v>1</v>
      </c>
      <c r="F867" s="240" t="s">
        <v>1191</v>
      </c>
      <c r="G867" s="237"/>
      <c r="H867" s="239" t="s">
        <v>1</v>
      </c>
      <c r="I867" s="241"/>
      <c r="J867" s="237"/>
      <c r="K867" s="237"/>
      <c r="L867" s="242"/>
      <c r="M867" s="243"/>
      <c r="N867" s="244"/>
      <c r="O867" s="244"/>
      <c r="P867" s="244"/>
      <c r="Q867" s="244"/>
      <c r="R867" s="244"/>
      <c r="S867" s="244"/>
      <c r="T867" s="245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46" t="s">
        <v>155</v>
      </c>
      <c r="AU867" s="246" t="s">
        <v>86</v>
      </c>
      <c r="AV867" s="13" t="s">
        <v>84</v>
      </c>
      <c r="AW867" s="13" t="s">
        <v>33</v>
      </c>
      <c r="AX867" s="13" t="s">
        <v>76</v>
      </c>
      <c r="AY867" s="246" t="s">
        <v>144</v>
      </c>
    </row>
    <row r="868" s="14" customFormat="1">
      <c r="A868" s="14"/>
      <c r="B868" s="247"/>
      <c r="C868" s="248"/>
      <c r="D868" s="238" t="s">
        <v>155</v>
      </c>
      <c r="E868" s="249" t="s">
        <v>1</v>
      </c>
      <c r="F868" s="250" t="s">
        <v>1192</v>
      </c>
      <c r="G868" s="248"/>
      <c r="H868" s="251">
        <v>24.167999999999999</v>
      </c>
      <c r="I868" s="252"/>
      <c r="J868" s="248"/>
      <c r="K868" s="248"/>
      <c r="L868" s="253"/>
      <c r="M868" s="254"/>
      <c r="N868" s="255"/>
      <c r="O868" s="255"/>
      <c r="P868" s="255"/>
      <c r="Q868" s="255"/>
      <c r="R868" s="255"/>
      <c r="S868" s="255"/>
      <c r="T868" s="256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57" t="s">
        <v>155</v>
      </c>
      <c r="AU868" s="257" t="s">
        <v>86</v>
      </c>
      <c r="AV868" s="14" t="s">
        <v>86</v>
      </c>
      <c r="AW868" s="14" t="s">
        <v>33</v>
      </c>
      <c r="AX868" s="14" t="s">
        <v>76</v>
      </c>
      <c r="AY868" s="257" t="s">
        <v>144</v>
      </c>
    </row>
    <row r="869" s="13" customFormat="1">
      <c r="A869" s="13"/>
      <c r="B869" s="236"/>
      <c r="C869" s="237"/>
      <c r="D869" s="238" t="s">
        <v>155</v>
      </c>
      <c r="E869" s="239" t="s">
        <v>1</v>
      </c>
      <c r="F869" s="240" t="s">
        <v>544</v>
      </c>
      <c r="G869" s="237"/>
      <c r="H869" s="239" t="s">
        <v>1</v>
      </c>
      <c r="I869" s="241"/>
      <c r="J869" s="237"/>
      <c r="K869" s="237"/>
      <c r="L869" s="242"/>
      <c r="M869" s="243"/>
      <c r="N869" s="244"/>
      <c r="O869" s="244"/>
      <c r="P869" s="244"/>
      <c r="Q869" s="244"/>
      <c r="R869" s="244"/>
      <c r="S869" s="244"/>
      <c r="T869" s="245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46" t="s">
        <v>155</v>
      </c>
      <c r="AU869" s="246" t="s">
        <v>86</v>
      </c>
      <c r="AV869" s="13" t="s">
        <v>84</v>
      </c>
      <c r="AW869" s="13" t="s">
        <v>33</v>
      </c>
      <c r="AX869" s="13" t="s">
        <v>76</v>
      </c>
      <c r="AY869" s="246" t="s">
        <v>144</v>
      </c>
    </row>
    <row r="870" s="14" customFormat="1">
      <c r="A870" s="14"/>
      <c r="B870" s="247"/>
      <c r="C870" s="248"/>
      <c r="D870" s="238" t="s">
        <v>155</v>
      </c>
      <c r="E870" s="249" t="s">
        <v>1</v>
      </c>
      <c r="F870" s="250" t="s">
        <v>1193</v>
      </c>
      <c r="G870" s="248"/>
      <c r="H870" s="251">
        <v>53.950000000000003</v>
      </c>
      <c r="I870" s="252"/>
      <c r="J870" s="248"/>
      <c r="K870" s="248"/>
      <c r="L870" s="253"/>
      <c r="M870" s="254"/>
      <c r="N870" s="255"/>
      <c r="O870" s="255"/>
      <c r="P870" s="255"/>
      <c r="Q870" s="255"/>
      <c r="R870" s="255"/>
      <c r="S870" s="255"/>
      <c r="T870" s="256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57" t="s">
        <v>155</v>
      </c>
      <c r="AU870" s="257" t="s">
        <v>86</v>
      </c>
      <c r="AV870" s="14" t="s">
        <v>86</v>
      </c>
      <c r="AW870" s="14" t="s">
        <v>33</v>
      </c>
      <c r="AX870" s="14" t="s">
        <v>76</v>
      </c>
      <c r="AY870" s="257" t="s">
        <v>144</v>
      </c>
    </row>
    <row r="871" s="15" customFormat="1">
      <c r="A871" s="15"/>
      <c r="B871" s="258"/>
      <c r="C871" s="259"/>
      <c r="D871" s="238" t="s">
        <v>155</v>
      </c>
      <c r="E871" s="260" t="s">
        <v>1</v>
      </c>
      <c r="F871" s="261" t="s">
        <v>160</v>
      </c>
      <c r="G871" s="259"/>
      <c r="H871" s="262">
        <v>96.117999999999995</v>
      </c>
      <c r="I871" s="263"/>
      <c r="J871" s="259"/>
      <c r="K871" s="259"/>
      <c r="L871" s="264"/>
      <c r="M871" s="265"/>
      <c r="N871" s="266"/>
      <c r="O871" s="266"/>
      <c r="P871" s="266"/>
      <c r="Q871" s="266"/>
      <c r="R871" s="266"/>
      <c r="S871" s="266"/>
      <c r="T871" s="267"/>
      <c r="U871" s="15"/>
      <c r="V871" s="15"/>
      <c r="W871" s="15"/>
      <c r="X871" s="15"/>
      <c r="Y871" s="15"/>
      <c r="Z871" s="15"/>
      <c r="AA871" s="15"/>
      <c r="AB871" s="15"/>
      <c r="AC871" s="15"/>
      <c r="AD871" s="15"/>
      <c r="AE871" s="15"/>
      <c r="AT871" s="268" t="s">
        <v>155</v>
      </c>
      <c r="AU871" s="268" t="s">
        <v>86</v>
      </c>
      <c r="AV871" s="15" t="s">
        <v>151</v>
      </c>
      <c r="AW871" s="15" t="s">
        <v>33</v>
      </c>
      <c r="AX871" s="15" t="s">
        <v>84</v>
      </c>
      <c r="AY871" s="268" t="s">
        <v>144</v>
      </c>
    </row>
    <row r="872" s="2" customFormat="1" ht="24.15" customHeight="1">
      <c r="A872" s="38"/>
      <c r="B872" s="39"/>
      <c r="C872" s="269" t="s">
        <v>1194</v>
      </c>
      <c r="D872" s="269" t="s">
        <v>193</v>
      </c>
      <c r="E872" s="270" t="s">
        <v>1195</v>
      </c>
      <c r="F872" s="271" t="s">
        <v>1196</v>
      </c>
      <c r="G872" s="272" t="s">
        <v>149</v>
      </c>
      <c r="H872" s="273">
        <v>107.989</v>
      </c>
      <c r="I872" s="274"/>
      <c r="J872" s="275">
        <f>ROUND(I872*H872,2)</f>
        <v>0</v>
      </c>
      <c r="K872" s="271" t="s">
        <v>150</v>
      </c>
      <c r="L872" s="276"/>
      <c r="M872" s="277" t="s">
        <v>1</v>
      </c>
      <c r="N872" s="278" t="s">
        <v>41</v>
      </c>
      <c r="O872" s="91"/>
      <c r="P872" s="227">
        <f>O872*H872</f>
        <v>0</v>
      </c>
      <c r="Q872" s="227">
        <v>0.00017000000000000001</v>
      </c>
      <c r="R872" s="227">
        <f>Q872*H872</f>
        <v>0.018358130000000004</v>
      </c>
      <c r="S872" s="227">
        <v>0</v>
      </c>
      <c r="T872" s="228">
        <f>S872*H872</f>
        <v>0</v>
      </c>
      <c r="U872" s="38"/>
      <c r="V872" s="38"/>
      <c r="W872" s="38"/>
      <c r="X872" s="38"/>
      <c r="Y872" s="38"/>
      <c r="Z872" s="38"/>
      <c r="AA872" s="38"/>
      <c r="AB872" s="38"/>
      <c r="AC872" s="38"/>
      <c r="AD872" s="38"/>
      <c r="AE872" s="38"/>
      <c r="AR872" s="229" t="s">
        <v>380</v>
      </c>
      <c r="AT872" s="229" t="s">
        <v>193</v>
      </c>
      <c r="AU872" s="229" t="s">
        <v>86</v>
      </c>
      <c r="AY872" s="17" t="s">
        <v>144</v>
      </c>
      <c r="BE872" s="230">
        <f>IF(N872="základní",J872,0)</f>
        <v>0</v>
      </c>
      <c r="BF872" s="230">
        <f>IF(N872="snížená",J872,0)</f>
        <v>0</v>
      </c>
      <c r="BG872" s="230">
        <f>IF(N872="zákl. přenesená",J872,0)</f>
        <v>0</v>
      </c>
      <c r="BH872" s="230">
        <f>IF(N872="sníž. přenesená",J872,0)</f>
        <v>0</v>
      </c>
      <c r="BI872" s="230">
        <f>IF(N872="nulová",J872,0)</f>
        <v>0</v>
      </c>
      <c r="BJ872" s="17" t="s">
        <v>84</v>
      </c>
      <c r="BK872" s="230">
        <f>ROUND(I872*H872,2)</f>
        <v>0</v>
      </c>
      <c r="BL872" s="17" t="s">
        <v>262</v>
      </c>
      <c r="BM872" s="229" t="s">
        <v>1197</v>
      </c>
    </row>
    <row r="873" s="2" customFormat="1" ht="24.15" customHeight="1">
      <c r="A873" s="38"/>
      <c r="B873" s="39"/>
      <c r="C873" s="218" t="s">
        <v>1198</v>
      </c>
      <c r="D873" s="218" t="s">
        <v>146</v>
      </c>
      <c r="E873" s="219" t="s">
        <v>1199</v>
      </c>
      <c r="F873" s="220" t="s">
        <v>1200</v>
      </c>
      <c r="G873" s="221" t="s">
        <v>196</v>
      </c>
      <c r="H873" s="222">
        <v>2.02</v>
      </c>
      <c r="I873" s="223"/>
      <c r="J873" s="224">
        <f>ROUND(I873*H873,2)</f>
        <v>0</v>
      </c>
      <c r="K873" s="220" t="s">
        <v>150</v>
      </c>
      <c r="L873" s="44"/>
      <c r="M873" s="225" t="s">
        <v>1</v>
      </c>
      <c r="N873" s="226" t="s">
        <v>41</v>
      </c>
      <c r="O873" s="91"/>
      <c r="P873" s="227">
        <f>O873*H873</f>
        <v>0</v>
      </c>
      <c r="Q873" s="227">
        <v>0</v>
      </c>
      <c r="R873" s="227">
        <f>Q873*H873</f>
        <v>0</v>
      </c>
      <c r="S873" s="227">
        <v>0</v>
      </c>
      <c r="T873" s="228">
        <f>S873*H873</f>
        <v>0</v>
      </c>
      <c r="U873" s="38"/>
      <c r="V873" s="38"/>
      <c r="W873" s="38"/>
      <c r="X873" s="38"/>
      <c r="Y873" s="38"/>
      <c r="Z873" s="38"/>
      <c r="AA873" s="38"/>
      <c r="AB873" s="38"/>
      <c r="AC873" s="38"/>
      <c r="AD873" s="38"/>
      <c r="AE873" s="38"/>
      <c r="AR873" s="229" t="s">
        <v>262</v>
      </c>
      <c r="AT873" s="229" t="s">
        <v>146</v>
      </c>
      <c r="AU873" s="229" t="s">
        <v>86</v>
      </c>
      <c r="AY873" s="17" t="s">
        <v>144</v>
      </c>
      <c r="BE873" s="230">
        <f>IF(N873="základní",J873,0)</f>
        <v>0</v>
      </c>
      <c r="BF873" s="230">
        <f>IF(N873="snížená",J873,0)</f>
        <v>0</v>
      </c>
      <c r="BG873" s="230">
        <f>IF(N873="zákl. přenesená",J873,0)</f>
        <v>0</v>
      </c>
      <c r="BH873" s="230">
        <f>IF(N873="sníž. přenesená",J873,0)</f>
        <v>0</v>
      </c>
      <c r="BI873" s="230">
        <f>IF(N873="nulová",J873,0)</f>
        <v>0</v>
      </c>
      <c r="BJ873" s="17" t="s">
        <v>84</v>
      </c>
      <c r="BK873" s="230">
        <f>ROUND(I873*H873,2)</f>
        <v>0</v>
      </c>
      <c r="BL873" s="17" t="s">
        <v>262</v>
      </c>
      <c r="BM873" s="229" t="s">
        <v>1201</v>
      </c>
    </row>
    <row r="874" s="2" customFormat="1">
      <c r="A874" s="38"/>
      <c r="B874" s="39"/>
      <c r="C874" s="40"/>
      <c r="D874" s="231" t="s">
        <v>153</v>
      </c>
      <c r="E874" s="40"/>
      <c r="F874" s="232" t="s">
        <v>1202</v>
      </c>
      <c r="G874" s="40"/>
      <c r="H874" s="40"/>
      <c r="I874" s="233"/>
      <c r="J874" s="40"/>
      <c r="K874" s="40"/>
      <c r="L874" s="44"/>
      <c r="M874" s="234"/>
      <c r="N874" s="235"/>
      <c r="O874" s="91"/>
      <c r="P874" s="91"/>
      <c r="Q874" s="91"/>
      <c r="R874" s="91"/>
      <c r="S874" s="91"/>
      <c r="T874" s="92"/>
      <c r="U874" s="38"/>
      <c r="V874" s="38"/>
      <c r="W874" s="38"/>
      <c r="X874" s="38"/>
      <c r="Y874" s="38"/>
      <c r="Z874" s="38"/>
      <c r="AA874" s="38"/>
      <c r="AB874" s="38"/>
      <c r="AC874" s="38"/>
      <c r="AD874" s="38"/>
      <c r="AE874" s="38"/>
      <c r="AT874" s="17" t="s">
        <v>153</v>
      </c>
      <c r="AU874" s="17" t="s">
        <v>86</v>
      </c>
    </row>
    <row r="875" s="12" customFormat="1" ht="22.8" customHeight="1">
      <c r="A875" s="12"/>
      <c r="B875" s="202"/>
      <c r="C875" s="203"/>
      <c r="D875" s="204" t="s">
        <v>75</v>
      </c>
      <c r="E875" s="216" t="s">
        <v>1203</v>
      </c>
      <c r="F875" s="216" t="s">
        <v>1204</v>
      </c>
      <c r="G875" s="203"/>
      <c r="H875" s="203"/>
      <c r="I875" s="206"/>
      <c r="J875" s="217">
        <f>BK875</f>
        <v>0</v>
      </c>
      <c r="K875" s="203"/>
      <c r="L875" s="208"/>
      <c r="M875" s="209"/>
      <c r="N875" s="210"/>
      <c r="O875" s="210"/>
      <c r="P875" s="211">
        <f>SUM(P876:P988)</f>
        <v>0</v>
      </c>
      <c r="Q875" s="210"/>
      <c r="R875" s="211">
        <f>SUM(R876:R988)</f>
        <v>1.4113892400000001</v>
      </c>
      <c r="S875" s="210"/>
      <c r="T875" s="212">
        <f>SUM(T876:T988)</f>
        <v>0.32918930000000002</v>
      </c>
      <c r="U875" s="12"/>
      <c r="V875" s="12"/>
      <c r="W875" s="12"/>
      <c r="X875" s="12"/>
      <c r="Y875" s="12"/>
      <c r="Z875" s="12"/>
      <c r="AA875" s="12"/>
      <c r="AB875" s="12"/>
      <c r="AC875" s="12"/>
      <c r="AD875" s="12"/>
      <c r="AE875" s="12"/>
      <c r="AR875" s="213" t="s">
        <v>86</v>
      </c>
      <c r="AT875" s="214" t="s">
        <v>75</v>
      </c>
      <c r="AU875" s="214" t="s">
        <v>84</v>
      </c>
      <c r="AY875" s="213" t="s">
        <v>144</v>
      </c>
      <c r="BK875" s="215">
        <f>SUM(BK876:BK988)</f>
        <v>0</v>
      </c>
    </row>
    <row r="876" s="2" customFormat="1" ht="16.5" customHeight="1">
      <c r="A876" s="38"/>
      <c r="B876" s="39"/>
      <c r="C876" s="218" t="s">
        <v>84</v>
      </c>
      <c r="D876" s="218" t="s">
        <v>146</v>
      </c>
      <c r="E876" s="219" t="s">
        <v>1205</v>
      </c>
      <c r="F876" s="220" t="s">
        <v>1206</v>
      </c>
      <c r="G876" s="221" t="s">
        <v>204</v>
      </c>
      <c r="H876" s="222">
        <v>18</v>
      </c>
      <c r="I876" s="223"/>
      <c r="J876" s="224">
        <f>ROUND(I876*H876,2)</f>
        <v>0</v>
      </c>
      <c r="K876" s="220" t="s">
        <v>150</v>
      </c>
      <c r="L876" s="44"/>
      <c r="M876" s="225" t="s">
        <v>1</v>
      </c>
      <c r="N876" s="226" t="s">
        <v>41</v>
      </c>
      <c r="O876" s="91"/>
      <c r="P876" s="227">
        <f>O876*H876</f>
        <v>0</v>
      </c>
      <c r="Q876" s="227">
        <v>0</v>
      </c>
      <c r="R876" s="227">
        <f>Q876*H876</f>
        <v>0</v>
      </c>
      <c r="S876" s="227">
        <v>0.0016999999999999999</v>
      </c>
      <c r="T876" s="228">
        <f>S876*H876</f>
        <v>0.030599999999999999</v>
      </c>
      <c r="U876" s="38"/>
      <c r="V876" s="38"/>
      <c r="W876" s="38"/>
      <c r="X876" s="38"/>
      <c r="Y876" s="38"/>
      <c r="Z876" s="38"/>
      <c r="AA876" s="38"/>
      <c r="AB876" s="38"/>
      <c r="AC876" s="38"/>
      <c r="AD876" s="38"/>
      <c r="AE876" s="38"/>
      <c r="AR876" s="229" t="s">
        <v>262</v>
      </c>
      <c r="AT876" s="229" t="s">
        <v>146</v>
      </c>
      <c r="AU876" s="229" t="s">
        <v>86</v>
      </c>
      <c r="AY876" s="17" t="s">
        <v>144</v>
      </c>
      <c r="BE876" s="230">
        <f>IF(N876="základní",J876,0)</f>
        <v>0</v>
      </c>
      <c r="BF876" s="230">
        <f>IF(N876="snížená",J876,0)</f>
        <v>0</v>
      </c>
      <c r="BG876" s="230">
        <f>IF(N876="zákl. přenesená",J876,0)</f>
        <v>0</v>
      </c>
      <c r="BH876" s="230">
        <f>IF(N876="sníž. přenesená",J876,0)</f>
        <v>0</v>
      </c>
      <c r="BI876" s="230">
        <f>IF(N876="nulová",J876,0)</f>
        <v>0</v>
      </c>
      <c r="BJ876" s="17" t="s">
        <v>84</v>
      </c>
      <c r="BK876" s="230">
        <f>ROUND(I876*H876,2)</f>
        <v>0</v>
      </c>
      <c r="BL876" s="17" t="s">
        <v>262</v>
      </c>
      <c r="BM876" s="229" t="s">
        <v>1207</v>
      </c>
    </row>
    <row r="877" s="2" customFormat="1">
      <c r="A877" s="38"/>
      <c r="B877" s="39"/>
      <c r="C877" s="40"/>
      <c r="D877" s="231" t="s">
        <v>153</v>
      </c>
      <c r="E877" s="40"/>
      <c r="F877" s="232" t="s">
        <v>1208</v>
      </c>
      <c r="G877" s="40"/>
      <c r="H877" s="40"/>
      <c r="I877" s="233"/>
      <c r="J877" s="40"/>
      <c r="K877" s="40"/>
      <c r="L877" s="44"/>
      <c r="M877" s="234"/>
      <c r="N877" s="235"/>
      <c r="O877" s="91"/>
      <c r="P877" s="91"/>
      <c r="Q877" s="91"/>
      <c r="R877" s="91"/>
      <c r="S877" s="91"/>
      <c r="T877" s="92"/>
      <c r="U877" s="38"/>
      <c r="V877" s="38"/>
      <c r="W877" s="38"/>
      <c r="X877" s="38"/>
      <c r="Y877" s="38"/>
      <c r="Z877" s="38"/>
      <c r="AA877" s="38"/>
      <c r="AB877" s="38"/>
      <c r="AC877" s="38"/>
      <c r="AD877" s="38"/>
      <c r="AE877" s="38"/>
      <c r="AT877" s="17" t="s">
        <v>153</v>
      </c>
      <c r="AU877" s="17" t="s">
        <v>86</v>
      </c>
    </row>
    <row r="878" s="13" customFormat="1">
      <c r="A878" s="13"/>
      <c r="B878" s="236"/>
      <c r="C878" s="237"/>
      <c r="D878" s="238" t="s">
        <v>155</v>
      </c>
      <c r="E878" s="239" t="s">
        <v>1</v>
      </c>
      <c r="F878" s="240" t="s">
        <v>1209</v>
      </c>
      <c r="G878" s="237"/>
      <c r="H878" s="239" t="s">
        <v>1</v>
      </c>
      <c r="I878" s="241"/>
      <c r="J878" s="237"/>
      <c r="K878" s="237"/>
      <c r="L878" s="242"/>
      <c r="M878" s="243"/>
      <c r="N878" s="244"/>
      <c r="O878" s="244"/>
      <c r="P878" s="244"/>
      <c r="Q878" s="244"/>
      <c r="R878" s="244"/>
      <c r="S878" s="244"/>
      <c r="T878" s="245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46" t="s">
        <v>155</v>
      </c>
      <c r="AU878" s="246" t="s">
        <v>86</v>
      </c>
      <c r="AV878" s="13" t="s">
        <v>84</v>
      </c>
      <c r="AW878" s="13" t="s">
        <v>33</v>
      </c>
      <c r="AX878" s="13" t="s">
        <v>76</v>
      </c>
      <c r="AY878" s="246" t="s">
        <v>144</v>
      </c>
    </row>
    <row r="879" s="14" customFormat="1">
      <c r="A879" s="14"/>
      <c r="B879" s="247"/>
      <c r="C879" s="248"/>
      <c r="D879" s="238" t="s">
        <v>155</v>
      </c>
      <c r="E879" s="249" t="s">
        <v>1</v>
      </c>
      <c r="F879" s="250" t="s">
        <v>1210</v>
      </c>
      <c r="G879" s="248"/>
      <c r="H879" s="251">
        <v>13</v>
      </c>
      <c r="I879" s="252"/>
      <c r="J879" s="248"/>
      <c r="K879" s="248"/>
      <c r="L879" s="253"/>
      <c r="M879" s="254"/>
      <c r="N879" s="255"/>
      <c r="O879" s="255"/>
      <c r="P879" s="255"/>
      <c r="Q879" s="255"/>
      <c r="R879" s="255"/>
      <c r="S879" s="255"/>
      <c r="T879" s="256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57" t="s">
        <v>155</v>
      </c>
      <c r="AU879" s="257" t="s">
        <v>86</v>
      </c>
      <c r="AV879" s="14" t="s">
        <v>86</v>
      </c>
      <c r="AW879" s="14" t="s">
        <v>33</v>
      </c>
      <c r="AX879" s="14" t="s">
        <v>76</v>
      </c>
      <c r="AY879" s="257" t="s">
        <v>144</v>
      </c>
    </row>
    <row r="880" s="13" customFormat="1">
      <c r="A880" s="13"/>
      <c r="B880" s="236"/>
      <c r="C880" s="237"/>
      <c r="D880" s="238" t="s">
        <v>155</v>
      </c>
      <c r="E880" s="239" t="s">
        <v>1</v>
      </c>
      <c r="F880" s="240" t="s">
        <v>708</v>
      </c>
      <c r="G880" s="237"/>
      <c r="H880" s="239" t="s">
        <v>1</v>
      </c>
      <c r="I880" s="241"/>
      <c r="J880" s="237"/>
      <c r="K880" s="237"/>
      <c r="L880" s="242"/>
      <c r="M880" s="243"/>
      <c r="N880" s="244"/>
      <c r="O880" s="244"/>
      <c r="P880" s="244"/>
      <c r="Q880" s="244"/>
      <c r="R880" s="244"/>
      <c r="S880" s="244"/>
      <c r="T880" s="245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46" t="s">
        <v>155</v>
      </c>
      <c r="AU880" s="246" t="s">
        <v>86</v>
      </c>
      <c r="AV880" s="13" t="s">
        <v>84</v>
      </c>
      <c r="AW880" s="13" t="s">
        <v>33</v>
      </c>
      <c r="AX880" s="13" t="s">
        <v>76</v>
      </c>
      <c r="AY880" s="246" t="s">
        <v>144</v>
      </c>
    </row>
    <row r="881" s="14" customFormat="1">
      <c r="A881" s="14"/>
      <c r="B881" s="247"/>
      <c r="C881" s="248"/>
      <c r="D881" s="238" t="s">
        <v>155</v>
      </c>
      <c r="E881" s="249" t="s">
        <v>1</v>
      </c>
      <c r="F881" s="250" t="s">
        <v>1211</v>
      </c>
      <c r="G881" s="248"/>
      <c r="H881" s="251">
        <v>5</v>
      </c>
      <c r="I881" s="252"/>
      <c r="J881" s="248"/>
      <c r="K881" s="248"/>
      <c r="L881" s="253"/>
      <c r="M881" s="254"/>
      <c r="N881" s="255"/>
      <c r="O881" s="255"/>
      <c r="P881" s="255"/>
      <c r="Q881" s="255"/>
      <c r="R881" s="255"/>
      <c r="S881" s="255"/>
      <c r="T881" s="256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57" t="s">
        <v>155</v>
      </c>
      <c r="AU881" s="257" t="s">
        <v>86</v>
      </c>
      <c r="AV881" s="14" t="s">
        <v>86</v>
      </c>
      <c r="AW881" s="14" t="s">
        <v>33</v>
      </c>
      <c r="AX881" s="14" t="s">
        <v>76</v>
      </c>
      <c r="AY881" s="257" t="s">
        <v>144</v>
      </c>
    </row>
    <row r="882" s="15" customFormat="1">
      <c r="A882" s="15"/>
      <c r="B882" s="258"/>
      <c r="C882" s="259"/>
      <c r="D882" s="238" t="s">
        <v>155</v>
      </c>
      <c r="E882" s="260" t="s">
        <v>1</v>
      </c>
      <c r="F882" s="261" t="s">
        <v>160</v>
      </c>
      <c r="G882" s="259"/>
      <c r="H882" s="262">
        <v>18</v>
      </c>
      <c r="I882" s="263"/>
      <c r="J882" s="259"/>
      <c r="K882" s="259"/>
      <c r="L882" s="264"/>
      <c r="M882" s="265"/>
      <c r="N882" s="266"/>
      <c r="O882" s="266"/>
      <c r="P882" s="266"/>
      <c r="Q882" s="266"/>
      <c r="R882" s="266"/>
      <c r="S882" s="266"/>
      <c r="T882" s="267"/>
      <c r="U882" s="15"/>
      <c r="V882" s="15"/>
      <c r="W882" s="15"/>
      <c r="X882" s="15"/>
      <c r="Y882" s="15"/>
      <c r="Z882" s="15"/>
      <c r="AA882" s="15"/>
      <c r="AB882" s="15"/>
      <c r="AC882" s="15"/>
      <c r="AD882" s="15"/>
      <c r="AE882" s="15"/>
      <c r="AT882" s="268" t="s">
        <v>155</v>
      </c>
      <c r="AU882" s="268" t="s">
        <v>86</v>
      </c>
      <c r="AV882" s="15" t="s">
        <v>151</v>
      </c>
      <c r="AW882" s="15" t="s">
        <v>33</v>
      </c>
      <c r="AX882" s="15" t="s">
        <v>84</v>
      </c>
      <c r="AY882" s="268" t="s">
        <v>144</v>
      </c>
    </row>
    <row r="883" s="2" customFormat="1" ht="24.15" customHeight="1">
      <c r="A883" s="38"/>
      <c r="B883" s="39"/>
      <c r="C883" s="218" t="s">
        <v>86</v>
      </c>
      <c r="D883" s="218" t="s">
        <v>146</v>
      </c>
      <c r="E883" s="219" t="s">
        <v>1212</v>
      </c>
      <c r="F883" s="220" t="s">
        <v>1213</v>
      </c>
      <c r="G883" s="221" t="s">
        <v>204</v>
      </c>
      <c r="H883" s="222">
        <v>15.09</v>
      </c>
      <c r="I883" s="223"/>
      <c r="J883" s="224">
        <f>ROUND(I883*H883,2)</f>
        <v>0</v>
      </c>
      <c r="K883" s="220" t="s">
        <v>150</v>
      </c>
      <c r="L883" s="44"/>
      <c r="M883" s="225" t="s">
        <v>1</v>
      </c>
      <c r="N883" s="226" t="s">
        <v>41</v>
      </c>
      <c r="O883" s="91"/>
      <c r="P883" s="227">
        <f>O883*H883</f>
        <v>0</v>
      </c>
      <c r="Q883" s="227">
        <v>0</v>
      </c>
      <c r="R883" s="227">
        <f>Q883*H883</f>
        <v>0</v>
      </c>
      <c r="S883" s="227">
        <v>0.0017700000000000001</v>
      </c>
      <c r="T883" s="228">
        <f>S883*H883</f>
        <v>0.026709300000000002</v>
      </c>
      <c r="U883" s="38"/>
      <c r="V883" s="38"/>
      <c r="W883" s="38"/>
      <c r="X883" s="38"/>
      <c r="Y883" s="38"/>
      <c r="Z883" s="38"/>
      <c r="AA883" s="38"/>
      <c r="AB883" s="38"/>
      <c r="AC883" s="38"/>
      <c r="AD883" s="38"/>
      <c r="AE883" s="38"/>
      <c r="AR883" s="229" t="s">
        <v>262</v>
      </c>
      <c r="AT883" s="229" t="s">
        <v>146</v>
      </c>
      <c r="AU883" s="229" t="s">
        <v>86</v>
      </c>
      <c r="AY883" s="17" t="s">
        <v>144</v>
      </c>
      <c r="BE883" s="230">
        <f>IF(N883="základní",J883,0)</f>
        <v>0</v>
      </c>
      <c r="BF883" s="230">
        <f>IF(N883="snížená",J883,0)</f>
        <v>0</v>
      </c>
      <c r="BG883" s="230">
        <f>IF(N883="zákl. přenesená",J883,0)</f>
        <v>0</v>
      </c>
      <c r="BH883" s="230">
        <f>IF(N883="sníž. přenesená",J883,0)</f>
        <v>0</v>
      </c>
      <c r="BI883" s="230">
        <f>IF(N883="nulová",J883,0)</f>
        <v>0</v>
      </c>
      <c r="BJ883" s="17" t="s">
        <v>84</v>
      </c>
      <c r="BK883" s="230">
        <f>ROUND(I883*H883,2)</f>
        <v>0</v>
      </c>
      <c r="BL883" s="17" t="s">
        <v>262</v>
      </c>
      <c r="BM883" s="229" t="s">
        <v>1214</v>
      </c>
    </row>
    <row r="884" s="2" customFormat="1">
      <c r="A884" s="38"/>
      <c r="B884" s="39"/>
      <c r="C884" s="40"/>
      <c r="D884" s="231" t="s">
        <v>153</v>
      </c>
      <c r="E884" s="40"/>
      <c r="F884" s="232" t="s">
        <v>1215</v>
      </c>
      <c r="G884" s="40"/>
      <c r="H884" s="40"/>
      <c r="I884" s="233"/>
      <c r="J884" s="40"/>
      <c r="K884" s="40"/>
      <c r="L884" s="44"/>
      <c r="M884" s="234"/>
      <c r="N884" s="235"/>
      <c r="O884" s="91"/>
      <c r="P884" s="91"/>
      <c r="Q884" s="91"/>
      <c r="R884" s="91"/>
      <c r="S884" s="91"/>
      <c r="T884" s="92"/>
      <c r="U884" s="38"/>
      <c r="V884" s="38"/>
      <c r="W884" s="38"/>
      <c r="X884" s="38"/>
      <c r="Y884" s="38"/>
      <c r="Z884" s="38"/>
      <c r="AA884" s="38"/>
      <c r="AB884" s="38"/>
      <c r="AC884" s="38"/>
      <c r="AD884" s="38"/>
      <c r="AE884" s="38"/>
      <c r="AT884" s="17" t="s">
        <v>153</v>
      </c>
      <c r="AU884" s="17" t="s">
        <v>86</v>
      </c>
    </row>
    <row r="885" s="13" customFormat="1">
      <c r="A885" s="13"/>
      <c r="B885" s="236"/>
      <c r="C885" s="237"/>
      <c r="D885" s="238" t="s">
        <v>155</v>
      </c>
      <c r="E885" s="239" t="s">
        <v>1</v>
      </c>
      <c r="F885" s="240" t="s">
        <v>1209</v>
      </c>
      <c r="G885" s="237"/>
      <c r="H885" s="239" t="s">
        <v>1</v>
      </c>
      <c r="I885" s="241"/>
      <c r="J885" s="237"/>
      <c r="K885" s="237"/>
      <c r="L885" s="242"/>
      <c r="M885" s="243"/>
      <c r="N885" s="244"/>
      <c r="O885" s="244"/>
      <c r="P885" s="244"/>
      <c r="Q885" s="244"/>
      <c r="R885" s="244"/>
      <c r="S885" s="244"/>
      <c r="T885" s="245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46" t="s">
        <v>155</v>
      </c>
      <c r="AU885" s="246" t="s">
        <v>86</v>
      </c>
      <c r="AV885" s="13" t="s">
        <v>84</v>
      </c>
      <c r="AW885" s="13" t="s">
        <v>33</v>
      </c>
      <c r="AX885" s="13" t="s">
        <v>76</v>
      </c>
      <c r="AY885" s="246" t="s">
        <v>144</v>
      </c>
    </row>
    <row r="886" s="14" customFormat="1">
      <c r="A886" s="14"/>
      <c r="B886" s="247"/>
      <c r="C886" s="248"/>
      <c r="D886" s="238" t="s">
        <v>155</v>
      </c>
      <c r="E886" s="249" t="s">
        <v>1</v>
      </c>
      <c r="F886" s="250" t="s">
        <v>1216</v>
      </c>
      <c r="G886" s="248"/>
      <c r="H886" s="251">
        <v>12.09</v>
      </c>
      <c r="I886" s="252"/>
      <c r="J886" s="248"/>
      <c r="K886" s="248"/>
      <c r="L886" s="253"/>
      <c r="M886" s="254"/>
      <c r="N886" s="255"/>
      <c r="O886" s="255"/>
      <c r="P886" s="255"/>
      <c r="Q886" s="255"/>
      <c r="R886" s="255"/>
      <c r="S886" s="255"/>
      <c r="T886" s="256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57" t="s">
        <v>155</v>
      </c>
      <c r="AU886" s="257" t="s">
        <v>86</v>
      </c>
      <c r="AV886" s="14" t="s">
        <v>86</v>
      </c>
      <c r="AW886" s="14" t="s">
        <v>33</v>
      </c>
      <c r="AX886" s="14" t="s">
        <v>76</v>
      </c>
      <c r="AY886" s="257" t="s">
        <v>144</v>
      </c>
    </row>
    <row r="887" s="13" customFormat="1">
      <c r="A887" s="13"/>
      <c r="B887" s="236"/>
      <c r="C887" s="237"/>
      <c r="D887" s="238" t="s">
        <v>155</v>
      </c>
      <c r="E887" s="239" t="s">
        <v>1</v>
      </c>
      <c r="F887" s="240" t="s">
        <v>1217</v>
      </c>
      <c r="G887" s="237"/>
      <c r="H887" s="239" t="s">
        <v>1</v>
      </c>
      <c r="I887" s="241"/>
      <c r="J887" s="237"/>
      <c r="K887" s="237"/>
      <c r="L887" s="242"/>
      <c r="M887" s="243"/>
      <c r="N887" s="244"/>
      <c r="O887" s="244"/>
      <c r="P887" s="244"/>
      <c r="Q887" s="244"/>
      <c r="R887" s="244"/>
      <c r="S887" s="244"/>
      <c r="T887" s="245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46" t="s">
        <v>155</v>
      </c>
      <c r="AU887" s="246" t="s">
        <v>86</v>
      </c>
      <c r="AV887" s="13" t="s">
        <v>84</v>
      </c>
      <c r="AW887" s="13" t="s">
        <v>33</v>
      </c>
      <c r="AX887" s="13" t="s">
        <v>76</v>
      </c>
      <c r="AY887" s="246" t="s">
        <v>144</v>
      </c>
    </row>
    <row r="888" s="14" customFormat="1">
      <c r="A888" s="14"/>
      <c r="B888" s="247"/>
      <c r="C888" s="248"/>
      <c r="D888" s="238" t="s">
        <v>155</v>
      </c>
      <c r="E888" s="249" t="s">
        <v>1</v>
      </c>
      <c r="F888" s="250" t="s">
        <v>743</v>
      </c>
      <c r="G888" s="248"/>
      <c r="H888" s="251">
        <v>3</v>
      </c>
      <c r="I888" s="252"/>
      <c r="J888" s="248"/>
      <c r="K888" s="248"/>
      <c r="L888" s="253"/>
      <c r="M888" s="254"/>
      <c r="N888" s="255"/>
      <c r="O888" s="255"/>
      <c r="P888" s="255"/>
      <c r="Q888" s="255"/>
      <c r="R888" s="255"/>
      <c r="S888" s="255"/>
      <c r="T888" s="256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57" t="s">
        <v>155</v>
      </c>
      <c r="AU888" s="257" t="s">
        <v>86</v>
      </c>
      <c r="AV888" s="14" t="s">
        <v>86</v>
      </c>
      <c r="AW888" s="14" t="s">
        <v>33</v>
      </c>
      <c r="AX888" s="14" t="s">
        <v>76</v>
      </c>
      <c r="AY888" s="257" t="s">
        <v>144</v>
      </c>
    </row>
    <row r="889" s="15" customFormat="1">
      <c r="A889" s="15"/>
      <c r="B889" s="258"/>
      <c r="C889" s="259"/>
      <c r="D889" s="238" t="s">
        <v>155</v>
      </c>
      <c r="E889" s="260" t="s">
        <v>1</v>
      </c>
      <c r="F889" s="261" t="s">
        <v>160</v>
      </c>
      <c r="G889" s="259"/>
      <c r="H889" s="262">
        <v>15.09</v>
      </c>
      <c r="I889" s="263"/>
      <c r="J889" s="259"/>
      <c r="K889" s="259"/>
      <c r="L889" s="264"/>
      <c r="M889" s="265"/>
      <c r="N889" s="266"/>
      <c r="O889" s="266"/>
      <c r="P889" s="266"/>
      <c r="Q889" s="266"/>
      <c r="R889" s="266"/>
      <c r="S889" s="266"/>
      <c r="T889" s="267"/>
      <c r="U889" s="15"/>
      <c r="V889" s="15"/>
      <c r="W889" s="15"/>
      <c r="X889" s="15"/>
      <c r="Y889" s="15"/>
      <c r="Z889" s="15"/>
      <c r="AA889" s="15"/>
      <c r="AB889" s="15"/>
      <c r="AC889" s="15"/>
      <c r="AD889" s="15"/>
      <c r="AE889" s="15"/>
      <c r="AT889" s="268" t="s">
        <v>155</v>
      </c>
      <c r="AU889" s="268" t="s">
        <v>86</v>
      </c>
      <c r="AV889" s="15" t="s">
        <v>151</v>
      </c>
      <c r="AW889" s="15" t="s">
        <v>33</v>
      </c>
      <c r="AX889" s="15" t="s">
        <v>84</v>
      </c>
      <c r="AY889" s="268" t="s">
        <v>144</v>
      </c>
    </row>
    <row r="890" s="2" customFormat="1" ht="16.5" customHeight="1">
      <c r="A890" s="38"/>
      <c r="B890" s="39"/>
      <c r="C890" s="218" t="s">
        <v>186</v>
      </c>
      <c r="D890" s="218" t="s">
        <v>146</v>
      </c>
      <c r="E890" s="219" t="s">
        <v>1218</v>
      </c>
      <c r="F890" s="220" t="s">
        <v>1219</v>
      </c>
      <c r="G890" s="221" t="s">
        <v>204</v>
      </c>
      <c r="H890" s="222">
        <v>17.800000000000001</v>
      </c>
      <c r="I890" s="223"/>
      <c r="J890" s="224">
        <f>ROUND(I890*H890,2)</f>
        <v>0</v>
      </c>
      <c r="K890" s="220" t="s">
        <v>150</v>
      </c>
      <c r="L890" s="44"/>
      <c r="M890" s="225" t="s">
        <v>1</v>
      </c>
      <c r="N890" s="226" t="s">
        <v>41</v>
      </c>
      <c r="O890" s="91"/>
      <c r="P890" s="227">
        <f>O890*H890</f>
        <v>0</v>
      </c>
      <c r="Q890" s="227">
        <v>0</v>
      </c>
      <c r="R890" s="227">
        <f>Q890*H890</f>
        <v>0</v>
      </c>
      <c r="S890" s="227">
        <v>0.0025999999999999999</v>
      </c>
      <c r="T890" s="228">
        <f>S890*H890</f>
        <v>0.046280000000000002</v>
      </c>
      <c r="U890" s="38"/>
      <c r="V890" s="38"/>
      <c r="W890" s="38"/>
      <c r="X890" s="38"/>
      <c r="Y890" s="38"/>
      <c r="Z890" s="38"/>
      <c r="AA890" s="38"/>
      <c r="AB890" s="38"/>
      <c r="AC890" s="38"/>
      <c r="AD890" s="38"/>
      <c r="AE890" s="38"/>
      <c r="AR890" s="229" t="s">
        <v>262</v>
      </c>
      <c r="AT890" s="229" t="s">
        <v>146</v>
      </c>
      <c r="AU890" s="229" t="s">
        <v>86</v>
      </c>
      <c r="AY890" s="17" t="s">
        <v>144</v>
      </c>
      <c r="BE890" s="230">
        <f>IF(N890="základní",J890,0)</f>
        <v>0</v>
      </c>
      <c r="BF890" s="230">
        <f>IF(N890="snížená",J890,0)</f>
        <v>0</v>
      </c>
      <c r="BG890" s="230">
        <f>IF(N890="zákl. přenesená",J890,0)</f>
        <v>0</v>
      </c>
      <c r="BH890" s="230">
        <f>IF(N890="sníž. přenesená",J890,0)</f>
        <v>0</v>
      </c>
      <c r="BI890" s="230">
        <f>IF(N890="nulová",J890,0)</f>
        <v>0</v>
      </c>
      <c r="BJ890" s="17" t="s">
        <v>84</v>
      </c>
      <c r="BK890" s="230">
        <f>ROUND(I890*H890,2)</f>
        <v>0</v>
      </c>
      <c r="BL890" s="17" t="s">
        <v>262</v>
      </c>
      <c r="BM890" s="229" t="s">
        <v>1220</v>
      </c>
    </row>
    <row r="891" s="2" customFormat="1">
      <c r="A891" s="38"/>
      <c r="B891" s="39"/>
      <c r="C891" s="40"/>
      <c r="D891" s="231" t="s">
        <v>153</v>
      </c>
      <c r="E891" s="40"/>
      <c r="F891" s="232" t="s">
        <v>1221</v>
      </c>
      <c r="G891" s="40"/>
      <c r="H891" s="40"/>
      <c r="I891" s="233"/>
      <c r="J891" s="40"/>
      <c r="K891" s="40"/>
      <c r="L891" s="44"/>
      <c r="M891" s="234"/>
      <c r="N891" s="235"/>
      <c r="O891" s="91"/>
      <c r="P891" s="91"/>
      <c r="Q891" s="91"/>
      <c r="R891" s="91"/>
      <c r="S891" s="91"/>
      <c r="T891" s="92"/>
      <c r="U891" s="38"/>
      <c r="V891" s="38"/>
      <c r="W891" s="38"/>
      <c r="X891" s="38"/>
      <c r="Y891" s="38"/>
      <c r="Z891" s="38"/>
      <c r="AA891" s="38"/>
      <c r="AB891" s="38"/>
      <c r="AC891" s="38"/>
      <c r="AD891" s="38"/>
      <c r="AE891" s="38"/>
      <c r="AT891" s="17" t="s">
        <v>153</v>
      </c>
      <c r="AU891" s="17" t="s">
        <v>86</v>
      </c>
    </row>
    <row r="892" s="14" customFormat="1">
      <c r="A892" s="14"/>
      <c r="B892" s="247"/>
      <c r="C892" s="248"/>
      <c r="D892" s="238" t="s">
        <v>155</v>
      </c>
      <c r="E892" s="249" t="s">
        <v>1</v>
      </c>
      <c r="F892" s="250" t="s">
        <v>1222</v>
      </c>
      <c r="G892" s="248"/>
      <c r="H892" s="251">
        <v>12.09</v>
      </c>
      <c r="I892" s="252"/>
      <c r="J892" s="248"/>
      <c r="K892" s="248"/>
      <c r="L892" s="253"/>
      <c r="M892" s="254"/>
      <c r="N892" s="255"/>
      <c r="O892" s="255"/>
      <c r="P892" s="255"/>
      <c r="Q892" s="255"/>
      <c r="R892" s="255"/>
      <c r="S892" s="255"/>
      <c r="T892" s="256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57" t="s">
        <v>155</v>
      </c>
      <c r="AU892" s="257" t="s">
        <v>86</v>
      </c>
      <c r="AV892" s="14" t="s">
        <v>86</v>
      </c>
      <c r="AW892" s="14" t="s">
        <v>33</v>
      </c>
      <c r="AX892" s="14" t="s">
        <v>76</v>
      </c>
      <c r="AY892" s="257" t="s">
        <v>144</v>
      </c>
    </row>
    <row r="893" s="14" customFormat="1">
      <c r="A893" s="14"/>
      <c r="B893" s="247"/>
      <c r="C893" s="248"/>
      <c r="D893" s="238" t="s">
        <v>155</v>
      </c>
      <c r="E893" s="249" t="s">
        <v>1</v>
      </c>
      <c r="F893" s="250" t="s">
        <v>1223</v>
      </c>
      <c r="G893" s="248"/>
      <c r="H893" s="251">
        <v>2.71</v>
      </c>
      <c r="I893" s="252"/>
      <c r="J893" s="248"/>
      <c r="K893" s="248"/>
      <c r="L893" s="253"/>
      <c r="M893" s="254"/>
      <c r="N893" s="255"/>
      <c r="O893" s="255"/>
      <c r="P893" s="255"/>
      <c r="Q893" s="255"/>
      <c r="R893" s="255"/>
      <c r="S893" s="255"/>
      <c r="T893" s="256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57" t="s">
        <v>155</v>
      </c>
      <c r="AU893" s="257" t="s">
        <v>86</v>
      </c>
      <c r="AV893" s="14" t="s">
        <v>86</v>
      </c>
      <c r="AW893" s="14" t="s">
        <v>33</v>
      </c>
      <c r="AX893" s="14" t="s">
        <v>76</v>
      </c>
      <c r="AY893" s="257" t="s">
        <v>144</v>
      </c>
    </row>
    <row r="894" s="14" customFormat="1">
      <c r="A894" s="14"/>
      <c r="B894" s="247"/>
      <c r="C894" s="248"/>
      <c r="D894" s="238" t="s">
        <v>155</v>
      </c>
      <c r="E894" s="249" t="s">
        <v>1</v>
      </c>
      <c r="F894" s="250" t="s">
        <v>1224</v>
      </c>
      <c r="G894" s="248"/>
      <c r="H894" s="251">
        <v>3</v>
      </c>
      <c r="I894" s="252"/>
      <c r="J894" s="248"/>
      <c r="K894" s="248"/>
      <c r="L894" s="253"/>
      <c r="M894" s="254"/>
      <c r="N894" s="255"/>
      <c r="O894" s="255"/>
      <c r="P894" s="255"/>
      <c r="Q894" s="255"/>
      <c r="R894" s="255"/>
      <c r="S894" s="255"/>
      <c r="T894" s="256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57" t="s">
        <v>155</v>
      </c>
      <c r="AU894" s="257" t="s">
        <v>86</v>
      </c>
      <c r="AV894" s="14" t="s">
        <v>86</v>
      </c>
      <c r="AW894" s="14" t="s">
        <v>33</v>
      </c>
      <c r="AX894" s="14" t="s">
        <v>76</v>
      </c>
      <c r="AY894" s="257" t="s">
        <v>144</v>
      </c>
    </row>
    <row r="895" s="15" customFormat="1">
      <c r="A895" s="15"/>
      <c r="B895" s="258"/>
      <c r="C895" s="259"/>
      <c r="D895" s="238" t="s">
        <v>155</v>
      </c>
      <c r="E895" s="260" t="s">
        <v>1</v>
      </c>
      <c r="F895" s="261" t="s">
        <v>160</v>
      </c>
      <c r="G895" s="259"/>
      <c r="H895" s="262">
        <v>17.800000000000001</v>
      </c>
      <c r="I895" s="263"/>
      <c r="J895" s="259"/>
      <c r="K895" s="259"/>
      <c r="L895" s="264"/>
      <c r="M895" s="265"/>
      <c r="N895" s="266"/>
      <c r="O895" s="266"/>
      <c r="P895" s="266"/>
      <c r="Q895" s="266"/>
      <c r="R895" s="266"/>
      <c r="S895" s="266"/>
      <c r="T895" s="267"/>
      <c r="U895" s="15"/>
      <c r="V895" s="15"/>
      <c r="W895" s="15"/>
      <c r="X895" s="15"/>
      <c r="Y895" s="15"/>
      <c r="Z895" s="15"/>
      <c r="AA895" s="15"/>
      <c r="AB895" s="15"/>
      <c r="AC895" s="15"/>
      <c r="AD895" s="15"/>
      <c r="AE895" s="15"/>
      <c r="AT895" s="268" t="s">
        <v>155</v>
      </c>
      <c r="AU895" s="268" t="s">
        <v>86</v>
      </c>
      <c r="AV895" s="15" t="s">
        <v>151</v>
      </c>
      <c r="AW895" s="15" t="s">
        <v>33</v>
      </c>
      <c r="AX895" s="15" t="s">
        <v>84</v>
      </c>
      <c r="AY895" s="268" t="s">
        <v>144</v>
      </c>
    </row>
    <row r="896" s="2" customFormat="1" ht="16.5" customHeight="1">
      <c r="A896" s="38"/>
      <c r="B896" s="39"/>
      <c r="C896" s="218" t="s">
        <v>192</v>
      </c>
      <c r="D896" s="218" t="s">
        <v>146</v>
      </c>
      <c r="E896" s="219" t="s">
        <v>1225</v>
      </c>
      <c r="F896" s="220" t="s">
        <v>1226</v>
      </c>
      <c r="G896" s="221" t="s">
        <v>637</v>
      </c>
      <c r="H896" s="222">
        <v>24</v>
      </c>
      <c r="I896" s="223"/>
      <c r="J896" s="224">
        <f>ROUND(I896*H896,2)</f>
        <v>0</v>
      </c>
      <c r="K896" s="220" t="s">
        <v>150</v>
      </c>
      <c r="L896" s="44"/>
      <c r="M896" s="225" t="s">
        <v>1</v>
      </c>
      <c r="N896" s="226" t="s">
        <v>41</v>
      </c>
      <c r="O896" s="91"/>
      <c r="P896" s="227">
        <f>O896*H896</f>
        <v>0</v>
      </c>
      <c r="Q896" s="227">
        <v>0</v>
      </c>
      <c r="R896" s="227">
        <f>Q896*H896</f>
        <v>0</v>
      </c>
      <c r="S896" s="227">
        <v>0.0094000000000000004</v>
      </c>
      <c r="T896" s="228">
        <f>S896*H896</f>
        <v>0.22560000000000002</v>
      </c>
      <c r="U896" s="38"/>
      <c r="V896" s="38"/>
      <c r="W896" s="38"/>
      <c r="X896" s="38"/>
      <c r="Y896" s="38"/>
      <c r="Z896" s="38"/>
      <c r="AA896" s="38"/>
      <c r="AB896" s="38"/>
      <c r="AC896" s="38"/>
      <c r="AD896" s="38"/>
      <c r="AE896" s="38"/>
      <c r="AR896" s="229" t="s">
        <v>262</v>
      </c>
      <c r="AT896" s="229" t="s">
        <v>146</v>
      </c>
      <c r="AU896" s="229" t="s">
        <v>86</v>
      </c>
      <c r="AY896" s="17" t="s">
        <v>144</v>
      </c>
      <c r="BE896" s="230">
        <f>IF(N896="základní",J896,0)</f>
        <v>0</v>
      </c>
      <c r="BF896" s="230">
        <f>IF(N896="snížená",J896,0)</f>
        <v>0</v>
      </c>
      <c r="BG896" s="230">
        <f>IF(N896="zákl. přenesená",J896,0)</f>
        <v>0</v>
      </c>
      <c r="BH896" s="230">
        <f>IF(N896="sníž. přenesená",J896,0)</f>
        <v>0</v>
      </c>
      <c r="BI896" s="230">
        <f>IF(N896="nulová",J896,0)</f>
        <v>0</v>
      </c>
      <c r="BJ896" s="17" t="s">
        <v>84</v>
      </c>
      <c r="BK896" s="230">
        <f>ROUND(I896*H896,2)</f>
        <v>0</v>
      </c>
      <c r="BL896" s="17" t="s">
        <v>262</v>
      </c>
      <c r="BM896" s="229" t="s">
        <v>1227</v>
      </c>
    </row>
    <row r="897" s="2" customFormat="1">
      <c r="A897" s="38"/>
      <c r="B897" s="39"/>
      <c r="C897" s="40"/>
      <c r="D897" s="231" t="s">
        <v>153</v>
      </c>
      <c r="E897" s="40"/>
      <c r="F897" s="232" t="s">
        <v>1228</v>
      </c>
      <c r="G897" s="40"/>
      <c r="H897" s="40"/>
      <c r="I897" s="233"/>
      <c r="J897" s="40"/>
      <c r="K897" s="40"/>
      <c r="L897" s="44"/>
      <c r="M897" s="234"/>
      <c r="N897" s="235"/>
      <c r="O897" s="91"/>
      <c r="P897" s="91"/>
      <c r="Q897" s="91"/>
      <c r="R897" s="91"/>
      <c r="S897" s="91"/>
      <c r="T897" s="92"/>
      <c r="U897" s="38"/>
      <c r="V897" s="38"/>
      <c r="W897" s="38"/>
      <c r="X897" s="38"/>
      <c r="Y897" s="38"/>
      <c r="Z897" s="38"/>
      <c r="AA897" s="38"/>
      <c r="AB897" s="38"/>
      <c r="AC897" s="38"/>
      <c r="AD897" s="38"/>
      <c r="AE897" s="38"/>
      <c r="AT897" s="17" t="s">
        <v>153</v>
      </c>
      <c r="AU897" s="17" t="s">
        <v>86</v>
      </c>
    </row>
    <row r="898" s="14" customFormat="1">
      <c r="A898" s="14"/>
      <c r="B898" s="247"/>
      <c r="C898" s="248"/>
      <c r="D898" s="238" t="s">
        <v>155</v>
      </c>
      <c r="E898" s="249" t="s">
        <v>1</v>
      </c>
      <c r="F898" s="250" t="s">
        <v>1229</v>
      </c>
      <c r="G898" s="248"/>
      <c r="H898" s="251">
        <v>15</v>
      </c>
      <c r="I898" s="252"/>
      <c r="J898" s="248"/>
      <c r="K898" s="248"/>
      <c r="L898" s="253"/>
      <c r="M898" s="254"/>
      <c r="N898" s="255"/>
      <c r="O898" s="255"/>
      <c r="P898" s="255"/>
      <c r="Q898" s="255"/>
      <c r="R898" s="255"/>
      <c r="S898" s="255"/>
      <c r="T898" s="256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57" t="s">
        <v>155</v>
      </c>
      <c r="AU898" s="257" t="s">
        <v>86</v>
      </c>
      <c r="AV898" s="14" t="s">
        <v>86</v>
      </c>
      <c r="AW898" s="14" t="s">
        <v>33</v>
      </c>
      <c r="AX898" s="14" t="s">
        <v>76</v>
      </c>
      <c r="AY898" s="257" t="s">
        <v>144</v>
      </c>
    </row>
    <row r="899" s="14" customFormat="1">
      <c r="A899" s="14"/>
      <c r="B899" s="247"/>
      <c r="C899" s="248"/>
      <c r="D899" s="238" t="s">
        <v>155</v>
      </c>
      <c r="E899" s="249" t="s">
        <v>1</v>
      </c>
      <c r="F899" s="250" t="s">
        <v>1230</v>
      </c>
      <c r="G899" s="248"/>
      <c r="H899" s="251">
        <v>3</v>
      </c>
      <c r="I899" s="252"/>
      <c r="J899" s="248"/>
      <c r="K899" s="248"/>
      <c r="L899" s="253"/>
      <c r="M899" s="254"/>
      <c r="N899" s="255"/>
      <c r="O899" s="255"/>
      <c r="P899" s="255"/>
      <c r="Q899" s="255"/>
      <c r="R899" s="255"/>
      <c r="S899" s="255"/>
      <c r="T899" s="256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57" t="s">
        <v>155</v>
      </c>
      <c r="AU899" s="257" t="s">
        <v>86</v>
      </c>
      <c r="AV899" s="14" t="s">
        <v>86</v>
      </c>
      <c r="AW899" s="14" t="s">
        <v>33</v>
      </c>
      <c r="AX899" s="14" t="s">
        <v>76</v>
      </c>
      <c r="AY899" s="257" t="s">
        <v>144</v>
      </c>
    </row>
    <row r="900" s="14" customFormat="1">
      <c r="A900" s="14"/>
      <c r="B900" s="247"/>
      <c r="C900" s="248"/>
      <c r="D900" s="238" t="s">
        <v>155</v>
      </c>
      <c r="E900" s="249" t="s">
        <v>1</v>
      </c>
      <c r="F900" s="250" t="s">
        <v>1231</v>
      </c>
      <c r="G900" s="248"/>
      <c r="H900" s="251">
        <v>6</v>
      </c>
      <c r="I900" s="252"/>
      <c r="J900" s="248"/>
      <c r="K900" s="248"/>
      <c r="L900" s="253"/>
      <c r="M900" s="254"/>
      <c r="N900" s="255"/>
      <c r="O900" s="255"/>
      <c r="P900" s="255"/>
      <c r="Q900" s="255"/>
      <c r="R900" s="255"/>
      <c r="S900" s="255"/>
      <c r="T900" s="256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57" t="s">
        <v>155</v>
      </c>
      <c r="AU900" s="257" t="s">
        <v>86</v>
      </c>
      <c r="AV900" s="14" t="s">
        <v>86</v>
      </c>
      <c r="AW900" s="14" t="s">
        <v>33</v>
      </c>
      <c r="AX900" s="14" t="s">
        <v>76</v>
      </c>
      <c r="AY900" s="257" t="s">
        <v>144</v>
      </c>
    </row>
    <row r="901" s="15" customFormat="1">
      <c r="A901" s="15"/>
      <c r="B901" s="258"/>
      <c r="C901" s="259"/>
      <c r="D901" s="238" t="s">
        <v>155</v>
      </c>
      <c r="E901" s="260" t="s">
        <v>1</v>
      </c>
      <c r="F901" s="261" t="s">
        <v>160</v>
      </c>
      <c r="G901" s="259"/>
      <c r="H901" s="262">
        <v>24</v>
      </c>
      <c r="I901" s="263"/>
      <c r="J901" s="259"/>
      <c r="K901" s="259"/>
      <c r="L901" s="264"/>
      <c r="M901" s="265"/>
      <c r="N901" s="266"/>
      <c r="O901" s="266"/>
      <c r="P901" s="266"/>
      <c r="Q901" s="266"/>
      <c r="R901" s="266"/>
      <c r="S901" s="266"/>
      <c r="T901" s="267"/>
      <c r="U901" s="15"/>
      <c r="V901" s="15"/>
      <c r="W901" s="15"/>
      <c r="X901" s="15"/>
      <c r="Y901" s="15"/>
      <c r="Z901" s="15"/>
      <c r="AA901" s="15"/>
      <c r="AB901" s="15"/>
      <c r="AC901" s="15"/>
      <c r="AD901" s="15"/>
      <c r="AE901" s="15"/>
      <c r="AT901" s="268" t="s">
        <v>155</v>
      </c>
      <c r="AU901" s="268" t="s">
        <v>86</v>
      </c>
      <c r="AV901" s="15" t="s">
        <v>151</v>
      </c>
      <c r="AW901" s="15" t="s">
        <v>33</v>
      </c>
      <c r="AX901" s="15" t="s">
        <v>84</v>
      </c>
      <c r="AY901" s="268" t="s">
        <v>144</v>
      </c>
    </row>
    <row r="902" s="2" customFormat="1" ht="24.15" customHeight="1">
      <c r="A902" s="38"/>
      <c r="B902" s="39"/>
      <c r="C902" s="218" t="s">
        <v>1232</v>
      </c>
      <c r="D902" s="218" t="s">
        <v>146</v>
      </c>
      <c r="E902" s="219" t="s">
        <v>1233</v>
      </c>
      <c r="F902" s="220" t="s">
        <v>1234</v>
      </c>
      <c r="G902" s="221" t="s">
        <v>204</v>
      </c>
      <c r="H902" s="222">
        <v>24.109999999999999</v>
      </c>
      <c r="I902" s="223"/>
      <c r="J902" s="224">
        <f>ROUND(I902*H902,2)</f>
        <v>0</v>
      </c>
      <c r="K902" s="220" t="s">
        <v>150</v>
      </c>
      <c r="L902" s="44"/>
      <c r="M902" s="225" t="s">
        <v>1</v>
      </c>
      <c r="N902" s="226" t="s">
        <v>41</v>
      </c>
      <c r="O902" s="91"/>
      <c r="P902" s="227">
        <f>O902*H902</f>
        <v>0</v>
      </c>
      <c r="Q902" s="227">
        <v>0.0022499999999999998</v>
      </c>
      <c r="R902" s="227">
        <f>Q902*H902</f>
        <v>0.054247499999999997</v>
      </c>
      <c r="S902" s="227">
        <v>0</v>
      </c>
      <c r="T902" s="228">
        <f>S902*H902</f>
        <v>0</v>
      </c>
      <c r="U902" s="38"/>
      <c r="V902" s="38"/>
      <c r="W902" s="38"/>
      <c r="X902" s="38"/>
      <c r="Y902" s="38"/>
      <c r="Z902" s="38"/>
      <c r="AA902" s="38"/>
      <c r="AB902" s="38"/>
      <c r="AC902" s="38"/>
      <c r="AD902" s="38"/>
      <c r="AE902" s="38"/>
      <c r="AR902" s="229" t="s">
        <v>262</v>
      </c>
      <c r="AT902" s="229" t="s">
        <v>146</v>
      </c>
      <c r="AU902" s="229" t="s">
        <v>86</v>
      </c>
      <c r="AY902" s="17" t="s">
        <v>144</v>
      </c>
      <c r="BE902" s="230">
        <f>IF(N902="základní",J902,0)</f>
        <v>0</v>
      </c>
      <c r="BF902" s="230">
        <f>IF(N902="snížená",J902,0)</f>
        <v>0</v>
      </c>
      <c r="BG902" s="230">
        <f>IF(N902="zákl. přenesená",J902,0)</f>
        <v>0</v>
      </c>
      <c r="BH902" s="230">
        <f>IF(N902="sníž. přenesená",J902,0)</f>
        <v>0</v>
      </c>
      <c r="BI902" s="230">
        <f>IF(N902="nulová",J902,0)</f>
        <v>0</v>
      </c>
      <c r="BJ902" s="17" t="s">
        <v>84</v>
      </c>
      <c r="BK902" s="230">
        <f>ROUND(I902*H902,2)</f>
        <v>0</v>
      </c>
      <c r="BL902" s="17" t="s">
        <v>262</v>
      </c>
      <c r="BM902" s="229" t="s">
        <v>1235</v>
      </c>
    </row>
    <row r="903" s="2" customFormat="1">
      <c r="A903" s="38"/>
      <c r="B903" s="39"/>
      <c r="C903" s="40"/>
      <c r="D903" s="231" t="s">
        <v>153</v>
      </c>
      <c r="E903" s="40"/>
      <c r="F903" s="232" t="s">
        <v>1236</v>
      </c>
      <c r="G903" s="40"/>
      <c r="H903" s="40"/>
      <c r="I903" s="233"/>
      <c r="J903" s="40"/>
      <c r="K903" s="40"/>
      <c r="L903" s="44"/>
      <c r="M903" s="234"/>
      <c r="N903" s="235"/>
      <c r="O903" s="91"/>
      <c r="P903" s="91"/>
      <c r="Q903" s="91"/>
      <c r="R903" s="91"/>
      <c r="S903" s="91"/>
      <c r="T903" s="92"/>
      <c r="U903" s="38"/>
      <c r="V903" s="38"/>
      <c r="W903" s="38"/>
      <c r="X903" s="38"/>
      <c r="Y903" s="38"/>
      <c r="Z903" s="38"/>
      <c r="AA903" s="38"/>
      <c r="AB903" s="38"/>
      <c r="AC903" s="38"/>
      <c r="AD903" s="38"/>
      <c r="AE903" s="38"/>
      <c r="AT903" s="17" t="s">
        <v>153</v>
      </c>
      <c r="AU903" s="17" t="s">
        <v>86</v>
      </c>
    </row>
    <row r="904" s="14" customFormat="1">
      <c r="A904" s="14"/>
      <c r="B904" s="247"/>
      <c r="C904" s="248"/>
      <c r="D904" s="238" t="s">
        <v>155</v>
      </c>
      <c r="E904" s="249" t="s">
        <v>1</v>
      </c>
      <c r="F904" s="250" t="s">
        <v>1237</v>
      </c>
      <c r="G904" s="248"/>
      <c r="H904" s="251">
        <v>3.0099999999999998</v>
      </c>
      <c r="I904" s="252"/>
      <c r="J904" s="248"/>
      <c r="K904" s="248"/>
      <c r="L904" s="253"/>
      <c r="M904" s="254"/>
      <c r="N904" s="255"/>
      <c r="O904" s="255"/>
      <c r="P904" s="255"/>
      <c r="Q904" s="255"/>
      <c r="R904" s="255"/>
      <c r="S904" s="255"/>
      <c r="T904" s="256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57" t="s">
        <v>155</v>
      </c>
      <c r="AU904" s="257" t="s">
        <v>86</v>
      </c>
      <c r="AV904" s="14" t="s">
        <v>86</v>
      </c>
      <c r="AW904" s="14" t="s">
        <v>33</v>
      </c>
      <c r="AX904" s="14" t="s">
        <v>76</v>
      </c>
      <c r="AY904" s="257" t="s">
        <v>144</v>
      </c>
    </row>
    <row r="905" s="14" customFormat="1">
      <c r="A905" s="14"/>
      <c r="B905" s="247"/>
      <c r="C905" s="248"/>
      <c r="D905" s="238" t="s">
        <v>155</v>
      </c>
      <c r="E905" s="249" t="s">
        <v>1</v>
      </c>
      <c r="F905" s="250" t="s">
        <v>1238</v>
      </c>
      <c r="G905" s="248"/>
      <c r="H905" s="251">
        <v>12.5</v>
      </c>
      <c r="I905" s="252"/>
      <c r="J905" s="248"/>
      <c r="K905" s="248"/>
      <c r="L905" s="253"/>
      <c r="M905" s="254"/>
      <c r="N905" s="255"/>
      <c r="O905" s="255"/>
      <c r="P905" s="255"/>
      <c r="Q905" s="255"/>
      <c r="R905" s="255"/>
      <c r="S905" s="255"/>
      <c r="T905" s="256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57" t="s">
        <v>155</v>
      </c>
      <c r="AU905" s="257" t="s">
        <v>86</v>
      </c>
      <c r="AV905" s="14" t="s">
        <v>86</v>
      </c>
      <c r="AW905" s="14" t="s">
        <v>33</v>
      </c>
      <c r="AX905" s="14" t="s">
        <v>76</v>
      </c>
      <c r="AY905" s="257" t="s">
        <v>144</v>
      </c>
    </row>
    <row r="906" s="14" customFormat="1">
      <c r="A906" s="14"/>
      <c r="B906" s="247"/>
      <c r="C906" s="248"/>
      <c r="D906" s="238" t="s">
        <v>155</v>
      </c>
      <c r="E906" s="249" t="s">
        <v>1</v>
      </c>
      <c r="F906" s="250" t="s">
        <v>1239</v>
      </c>
      <c r="G906" s="248"/>
      <c r="H906" s="251">
        <v>8.5999999999999996</v>
      </c>
      <c r="I906" s="252"/>
      <c r="J906" s="248"/>
      <c r="K906" s="248"/>
      <c r="L906" s="253"/>
      <c r="M906" s="254"/>
      <c r="N906" s="255"/>
      <c r="O906" s="255"/>
      <c r="P906" s="255"/>
      <c r="Q906" s="255"/>
      <c r="R906" s="255"/>
      <c r="S906" s="255"/>
      <c r="T906" s="256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57" t="s">
        <v>155</v>
      </c>
      <c r="AU906" s="257" t="s">
        <v>86</v>
      </c>
      <c r="AV906" s="14" t="s">
        <v>86</v>
      </c>
      <c r="AW906" s="14" t="s">
        <v>33</v>
      </c>
      <c r="AX906" s="14" t="s">
        <v>76</v>
      </c>
      <c r="AY906" s="257" t="s">
        <v>144</v>
      </c>
    </row>
    <row r="907" s="15" customFormat="1">
      <c r="A907" s="15"/>
      <c r="B907" s="258"/>
      <c r="C907" s="259"/>
      <c r="D907" s="238" t="s">
        <v>155</v>
      </c>
      <c r="E907" s="260" t="s">
        <v>1</v>
      </c>
      <c r="F907" s="261" t="s">
        <v>160</v>
      </c>
      <c r="G907" s="259"/>
      <c r="H907" s="262">
        <v>24.109999999999999</v>
      </c>
      <c r="I907" s="263"/>
      <c r="J907" s="259"/>
      <c r="K907" s="259"/>
      <c r="L907" s="264"/>
      <c r="M907" s="265"/>
      <c r="N907" s="266"/>
      <c r="O907" s="266"/>
      <c r="P907" s="266"/>
      <c r="Q907" s="266"/>
      <c r="R907" s="266"/>
      <c r="S907" s="266"/>
      <c r="T907" s="267"/>
      <c r="U907" s="15"/>
      <c r="V907" s="15"/>
      <c r="W907" s="15"/>
      <c r="X907" s="15"/>
      <c r="Y907" s="15"/>
      <c r="Z907" s="15"/>
      <c r="AA907" s="15"/>
      <c r="AB907" s="15"/>
      <c r="AC907" s="15"/>
      <c r="AD907" s="15"/>
      <c r="AE907" s="15"/>
      <c r="AT907" s="268" t="s">
        <v>155</v>
      </c>
      <c r="AU907" s="268" t="s">
        <v>86</v>
      </c>
      <c r="AV907" s="15" t="s">
        <v>151</v>
      </c>
      <c r="AW907" s="15" t="s">
        <v>33</v>
      </c>
      <c r="AX907" s="15" t="s">
        <v>84</v>
      </c>
      <c r="AY907" s="268" t="s">
        <v>144</v>
      </c>
    </row>
    <row r="908" s="2" customFormat="1" ht="24.15" customHeight="1">
      <c r="A908" s="38"/>
      <c r="B908" s="39"/>
      <c r="C908" s="218" t="s">
        <v>1240</v>
      </c>
      <c r="D908" s="218" t="s">
        <v>146</v>
      </c>
      <c r="E908" s="219" t="s">
        <v>1241</v>
      </c>
      <c r="F908" s="220" t="s">
        <v>1242</v>
      </c>
      <c r="G908" s="221" t="s">
        <v>149</v>
      </c>
      <c r="H908" s="222">
        <v>116.09999999999999</v>
      </c>
      <c r="I908" s="223"/>
      <c r="J908" s="224">
        <f>ROUND(I908*H908,2)</f>
        <v>0</v>
      </c>
      <c r="K908" s="220" t="s">
        <v>150</v>
      </c>
      <c r="L908" s="44"/>
      <c r="M908" s="225" t="s">
        <v>1</v>
      </c>
      <c r="N908" s="226" t="s">
        <v>41</v>
      </c>
      <c r="O908" s="91"/>
      <c r="P908" s="227">
        <f>O908*H908</f>
        <v>0</v>
      </c>
      <c r="Q908" s="227">
        <v>0</v>
      </c>
      <c r="R908" s="227">
        <f>Q908*H908</f>
        <v>0</v>
      </c>
      <c r="S908" s="227">
        <v>0</v>
      </c>
      <c r="T908" s="228">
        <f>S908*H908</f>
        <v>0</v>
      </c>
      <c r="U908" s="38"/>
      <c r="V908" s="38"/>
      <c r="W908" s="38"/>
      <c r="X908" s="38"/>
      <c r="Y908" s="38"/>
      <c r="Z908" s="38"/>
      <c r="AA908" s="38"/>
      <c r="AB908" s="38"/>
      <c r="AC908" s="38"/>
      <c r="AD908" s="38"/>
      <c r="AE908" s="38"/>
      <c r="AR908" s="229" t="s">
        <v>262</v>
      </c>
      <c r="AT908" s="229" t="s">
        <v>146</v>
      </c>
      <c r="AU908" s="229" t="s">
        <v>86</v>
      </c>
      <c r="AY908" s="17" t="s">
        <v>144</v>
      </c>
      <c r="BE908" s="230">
        <f>IF(N908="základní",J908,0)</f>
        <v>0</v>
      </c>
      <c r="BF908" s="230">
        <f>IF(N908="snížená",J908,0)</f>
        <v>0</v>
      </c>
      <c r="BG908" s="230">
        <f>IF(N908="zákl. přenesená",J908,0)</f>
        <v>0</v>
      </c>
      <c r="BH908" s="230">
        <f>IF(N908="sníž. přenesená",J908,0)</f>
        <v>0</v>
      </c>
      <c r="BI908" s="230">
        <f>IF(N908="nulová",J908,0)</f>
        <v>0</v>
      </c>
      <c r="BJ908" s="17" t="s">
        <v>84</v>
      </c>
      <c r="BK908" s="230">
        <f>ROUND(I908*H908,2)</f>
        <v>0</v>
      </c>
      <c r="BL908" s="17" t="s">
        <v>262</v>
      </c>
      <c r="BM908" s="229" t="s">
        <v>1243</v>
      </c>
    </row>
    <row r="909" s="2" customFormat="1">
      <c r="A909" s="38"/>
      <c r="B909" s="39"/>
      <c r="C909" s="40"/>
      <c r="D909" s="231" t="s">
        <v>153</v>
      </c>
      <c r="E909" s="40"/>
      <c r="F909" s="232" t="s">
        <v>1244</v>
      </c>
      <c r="G909" s="40"/>
      <c r="H909" s="40"/>
      <c r="I909" s="233"/>
      <c r="J909" s="40"/>
      <c r="K909" s="40"/>
      <c r="L909" s="44"/>
      <c r="M909" s="234"/>
      <c r="N909" s="235"/>
      <c r="O909" s="91"/>
      <c r="P909" s="91"/>
      <c r="Q909" s="91"/>
      <c r="R909" s="91"/>
      <c r="S909" s="91"/>
      <c r="T909" s="92"/>
      <c r="U909" s="38"/>
      <c r="V909" s="38"/>
      <c r="W909" s="38"/>
      <c r="X909" s="38"/>
      <c r="Y909" s="38"/>
      <c r="Z909" s="38"/>
      <c r="AA909" s="38"/>
      <c r="AB909" s="38"/>
      <c r="AC909" s="38"/>
      <c r="AD909" s="38"/>
      <c r="AE909" s="38"/>
      <c r="AT909" s="17" t="s">
        <v>153</v>
      </c>
      <c r="AU909" s="17" t="s">
        <v>86</v>
      </c>
    </row>
    <row r="910" s="13" customFormat="1">
      <c r="A910" s="13"/>
      <c r="B910" s="236"/>
      <c r="C910" s="237"/>
      <c r="D910" s="238" t="s">
        <v>155</v>
      </c>
      <c r="E910" s="239" t="s">
        <v>1</v>
      </c>
      <c r="F910" s="240" t="s">
        <v>291</v>
      </c>
      <c r="G910" s="237"/>
      <c r="H910" s="239" t="s">
        <v>1</v>
      </c>
      <c r="I910" s="241"/>
      <c r="J910" s="237"/>
      <c r="K910" s="237"/>
      <c r="L910" s="242"/>
      <c r="M910" s="243"/>
      <c r="N910" s="244"/>
      <c r="O910" s="244"/>
      <c r="P910" s="244"/>
      <c r="Q910" s="244"/>
      <c r="R910" s="244"/>
      <c r="S910" s="244"/>
      <c r="T910" s="245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46" t="s">
        <v>155</v>
      </c>
      <c r="AU910" s="246" t="s">
        <v>86</v>
      </c>
      <c r="AV910" s="13" t="s">
        <v>84</v>
      </c>
      <c r="AW910" s="13" t="s">
        <v>33</v>
      </c>
      <c r="AX910" s="13" t="s">
        <v>76</v>
      </c>
      <c r="AY910" s="246" t="s">
        <v>144</v>
      </c>
    </row>
    <row r="911" s="14" customFormat="1">
      <c r="A911" s="14"/>
      <c r="B911" s="247"/>
      <c r="C911" s="248"/>
      <c r="D911" s="238" t="s">
        <v>155</v>
      </c>
      <c r="E911" s="249" t="s">
        <v>1</v>
      </c>
      <c r="F911" s="250" t="s">
        <v>1108</v>
      </c>
      <c r="G911" s="248"/>
      <c r="H911" s="251">
        <v>81.25</v>
      </c>
      <c r="I911" s="252"/>
      <c r="J911" s="248"/>
      <c r="K911" s="248"/>
      <c r="L911" s="253"/>
      <c r="M911" s="254"/>
      <c r="N911" s="255"/>
      <c r="O911" s="255"/>
      <c r="P911" s="255"/>
      <c r="Q911" s="255"/>
      <c r="R911" s="255"/>
      <c r="S911" s="255"/>
      <c r="T911" s="256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57" t="s">
        <v>155</v>
      </c>
      <c r="AU911" s="257" t="s">
        <v>86</v>
      </c>
      <c r="AV911" s="14" t="s">
        <v>86</v>
      </c>
      <c r="AW911" s="14" t="s">
        <v>33</v>
      </c>
      <c r="AX911" s="14" t="s">
        <v>76</v>
      </c>
      <c r="AY911" s="257" t="s">
        <v>144</v>
      </c>
    </row>
    <row r="912" s="13" customFormat="1">
      <c r="A912" s="13"/>
      <c r="B912" s="236"/>
      <c r="C912" s="237"/>
      <c r="D912" s="238" t="s">
        <v>155</v>
      </c>
      <c r="E912" s="239" t="s">
        <v>1</v>
      </c>
      <c r="F912" s="240" t="s">
        <v>708</v>
      </c>
      <c r="G912" s="237"/>
      <c r="H912" s="239" t="s">
        <v>1</v>
      </c>
      <c r="I912" s="241"/>
      <c r="J912" s="237"/>
      <c r="K912" s="237"/>
      <c r="L912" s="242"/>
      <c r="M912" s="243"/>
      <c r="N912" s="244"/>
      <c r="O912" s="244"/>
      <c r="P912" s="244"/>
      <c r="Q912" s="244"/>
      <c r="R912" s="244"/>
      <c r="S912" s="244"/>
      <c r="T912" s="245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46" t="s">
        <v>155</v>
      </c>
      <c r="AU912" s="246" t="s">
        <v>86</v>
      </c>
      <c r="AV912" s="13" t="s">
        <v>84</v>
      </c>
      <c r="AW912" s="13" t="s">
        <v>33</v>
      </c>
      <c r="AX912" s="13" t="s">
        <v>76</v>
      </c>
      <c r="AY912" s="246" t="s">
        <v>144</v>
      </c>
    </row>
    <row r="913" s="14" customFormat="1">
      <c r="A913" s="14"/>
      <c r="B913" s="247"/>
      <c r="C913" s="248"/>
      <c r="D913" s="238" t="s">
        <v>155</v>
      </c>
      <c r="E913" s="249" t="s">
        <v>1</v>
      </c>
      <c r="F913" s="250" t="s">
        <v>1109</v>
      </c>
      <c r="G913" s="248"/>
      <c r="H913" s="251">
        <v>27</v>
      </c>
      <c r="I913" s="252"/>
      <c r="J913" s="248"/>
      <c r="K913" s="248"/>
      <c r="L913" s="253"/>
      <c r="M913" s="254"/>
      <c r="N913" s="255"/>
      <c r="O913" s="255"/>
      <c r="P913" s="255"/>
      <c r="Q913" s="255"/>
      <c r="R913" s="255"/>
      <c r="S913" s="255"/>
      <c r="T913" s="256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57" t="s">
        <v>155</v>
      </c>
      <c r="AU913" s="257" t="s">
        <v>86</v>
      </c>
      <c r="AV913" s="14" t="s">
        <v>86</v>
      </c>
      <c r="AW913" s="14" t="s">
        <v>33</v>
      </c>
      <c r="AX913" s="14" t="s">
        <v>76</v>
      </c>
      <c r="AY913" s="257" t="s">
        <v>144</v>
      </c>
    </row>
    <row r="914" s="13" customFormat="1">
      <c r="A914" s="13"/>
      <c r="B914" s="236"/>
      <c r="C914" s="237"/>
      <c r="D914" s="238" t="s">
        <v>155</v>
      </c>
      <c r="E914" s="239" t="s">
        <v>1</v>
      </c>
      <c r="F914" s="240" t="s">
        <v>1245</v>
      </c>
      <c r="G914" s="237"/>
      <c r="H914" s="239" t="s">
        <v>1</v>
      </c>
      <c r="I914" s="241"/>
      <c r="J914" s="237"/>
      <c r="K914" s="237"/>
      <c r="L914" s="242"/>
      <c r="M914" s="243"/>
      <c r="N914" s="244"/>
      <c r="O914" s="244"/>
      <c r="P914" s="244"/>
      <c r="Q914" s="244"/>
      <c r="R914" s="244"/>
      <c r="S914" s="244"/>
      <c r="T914" s="245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46" t="s">
        <v>155</v>
      </c>
      <c r="AU914" s="246" t="s">
        <v>86</v>
      </c>
      <c r="AV914" s="13" t="s">
        <v>84</v>
      </c>
      <c r="AW914" s="13" t="s">
        <v>33</v>
      </c>
      <c r="AX914" s="13" t="s">
        <v>76</v>
      </c>
      <c r="AY914" s="246" t="s">
        <v>144</v>
      </c>
    </row>
    <row r="915" s="14" customFormat="1">
      <c r="A915" s="14"/>
      <c r="B915" s="247"/>
      <c r="C915" s="248"/>
      <c r="D915" s="238" t="s">
        <v>155</v>
      </c>
      <c r="E915" s="249" t="s">
        <v>1</v>
      </c>
      <c r="F915" s="250" t="s">
        <v>1246</v>
      </c>
      <c r="G915" s="248"/>
      <c r="H915" s="251">
        <v>7.8499999999999996</v>
      </c>
      <c r="I915" s="252"/>
      <c r="J915" s="248"/>
      <c r="K915" s="248"/>
      <c r="L915" s="253"/>
      <c r="M915" s="254"/>
      <c r="N915" s="255"/>
      <c r="O915" s="255"/>
      <c r="P915" s="255"/>
      <c r="Q915" s="255"/>
      <c r="R915" s="255"/>
      <c r="S915" s="255"/>
      <c r="T915" s="256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57" t="s">
        <v>155</v>
      </c>
      <c r="AU915" s="257" t="s">
        <v>86</v>
      </c>
      <c r="AV915" s="14" t="s">
        <v>86</v>
      </c>
      <c r="AW915" s="14" t="s">
        <v>33</v>
      </c>
      <c r="AX915" s="14" t="s">
        <v>76</v>
      </c>
      <c r="AY915" s="257" t="s">
        <v>144</v>
      </c>
    </row>
    <row r="916" s="15" customFormat="1">
      <c r="A916" s="15"/>
      <c r="B916" s="258"/>
      <c r="C916" s="259"/>
      <c r="D916" s="238" t="s">
        <v>155</v>
      </c>
      <c r="E916" s="260" t="s">
        <v>1</v>
      </c>
      <c r="F916" s="261" t="s">
        <v>160</v>
      </c>
      <c r="G916" s="259"/>
      <c r="H916" s="262">
        <v>116.09999999999999</v>
      </c>
      <c r="I916" s="263"/>
      <c r="J916" s="259"/>
      <c r="K916" s="259"/>
      <c r="L916" s="264"/>
      <c r="M916" s="265"/>
      <c r="N916" s="266"/>
      <c r="O916" s="266"/>
      <c r="P916" s="266"/>
      <c r="Q916" s="266"/>
      <c r="R916" s="266"/>
      <c r="S916" s="266"/>
      <c r="T916" s="267"/>
      <c r="U916" s="15"/>
      <c r="V916" s="15"/>
      <c r="W916" s="15"/>
      <c r="X916" s="15"/>
      <c r="Y916" s="15"/>
      <c r="Z916" s="15"/>
      <c r="AA916" s="15"/>
      <c r="AB916" s="15"/>
      <c r="AC916" s="15"/>
      <c r="AD916" s="15"/>
      <c r="AE916" s="15"/>
      <c r="AT916" s="268" t="s">
        <v>155</v>
      </c>
      <c r="AU916" s="268" t="s">
        <v>86</v>
      </c>
      <c r="AV916" s="15" t="s">
        <v>151</v>
      </c>
      <c r="AW916" s="15" t="s">
        <v>33</v>
      </c>
      <c r="AX916" s="15" t="s">
        <v>84</v>
      </c>
      <c r="AY916" s="268" t="s">
        <v>144</v>
      </c>
    </row>
    <row r="917" s="2" customFormat="1" ht="16.5" customHeight="1">
      <c r="A917" s="38"/>
      <c r="B917" s="39"/>
      <c r="C917" s="269" t="s">
        <v>1247</v>
      </c>
      <c r="D917" s="269" t="s">
        <v>193</v>
      </c>
      <c r="E917" s="270" t="s">
        <v>1248</v>
      </c>
      <c r="F917" s="271" t="s">
        <v>1249</v>
      </c>
      <c r="G917" s="272" t="s">
        <v>149</v>
      </c>
      <c r="H917" s="273">
        <v>121.905</v>
      </c>
      <c r="I917" s="274"/>
      <c r="J917" s="275">
        <f>ROUND(I917*H917,2)</f>
        <v>0</v>
      </c>
      <c r="K917" s="271" t="s">
        <v>150</v>
      </c>
      <c r="L917" s="276"/>
      <c r="M917" s="277" t="s">
        <v>1</v>
      </c>
      <c r="N917" s="278" t="s">
        <v>41</v>
      </c>
      <c r="O917" s="91"/>
      <c r="P917" s="227">
        <f>O917*H917</f>
        <v>0</v>
      </c>
      <c r="Q917" s="227">
        <v>0.0077000000000000002</v>
      </c>
      <c r="R917" s="227">
        <f>Q917*H917</f>
        <v>0.93866850000000002</v>
      </c>
      <c r="S917" s="227">
        <v>0</v>
      </c>
      <c r="T917" s="228">
        <f>S917*H917</f>
        <v>0</v>
      </c>
      <c r="U917" s="38"/>
      <c r="V917" s="38"/>
      <c r="W917" s="38"/>
      <c r="X917" s="38"/>
      <c r="Y917" s="38"/>
      <c r="Z917" s="38"/>
      <c r="AA917" s="38"/>
      <c r="AB917" s="38"/>
      <c r="AC917" s="38"/>
      <c r="AD917" s="38"/>
      <c r="AE917" s="38"/>
      <c r="AR917" s="229" t="s">
        <v>380</v>
      </c>
      <c r="AT917" s="229" t="s">
        <v>193</v>
      </c>
      <c r="AU917" s="229" t="s">
        <v>86</v>
      </c>
      <c r="AY917" s="17" t="s">
        <v>144</v>
      </c>
      <c r="BE917" s="230">
        <f>IF(N917="základní",J917,0)</f>
        <v>0</v>
      </c>
      <c r="BF917" s="230">
        <f>IF(N917="snížená",J917,0)</f>
        <v>0</v>
      </c>
      <c r="BG917" s="230">
        <f>IF(N917="zákl. přenesená",J917,0)</f>
        <v>0</v>
      </c>
      <c r="BH917" s="230">
        <f>IF(N917="sníž. přenesená",J917,0)</f>
        <v>0</v>
      </c>
      <c r="BI917" s="230">
        <f>IF(N917="nulová",J917,0)</f>
        <v>0</v>
      </c>
      <c r="BJ917" s="17" t="s">
        <v>84</v>
      </c>
      <c r="BK917" s="230">
        <f>ROUND(I917*H917,2)</f>
        <v>0</v>
      </c>
      <c r="BL917" s="17" t="s">
        <v>262</v>
      </c>
      <c r="BM917" s="229" t="s">
        <v>1250</v>
      </c>
    </row>
    <row r="918" s="14" customFormat="1">
      <c r="A918" s="14"/>
      <c r="B918" s="247"/>
      <c r="C918" s="248"/>
      <c r="D918" s="238" t="s">
        <v>155</v>
      </c>
      <c r="E918" s="248"/>
      <c r="F918" s="250" t="s">
        <v>1251</v>
      </c>
      <c r="G918" s="248"/>
      <c r="H918" s="251">
        <v>121.905</v>
      </c>
      <c r="I918" s="252"/>
      <c r="J918" s="248"/>
      <c r="K918" s="248"/>
      <c r="L918" s="253"/>
      <c r="M918" s="254"/>
      <c r="N918" s="255"/>
      <c r="O918" s="255"/>
      <c r="P918" s="255"/>
      <c r="Q918" s="255"/>
      <c r="R918" s="255"/>
      <c r="S918" s="255"/>
      <c r="T918" s="256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57" t="s">
        <v>155</v>
      </c>
      <c r="AU918" s="257" t="s">
        <v>86</v>
      </c>
      <c r="AV918" s="14" t="s">
        <v>86</v>
      </c>
      <c r="AW918" s="14" t="s">
        <v>4</v>
      </c>
      <c r="AX918" s="14" t="s">
        <v>84</v>
      </c>
      <c r="AY918" s="257" t="s">
        <v>144</v>
      </c>
    </row>
    <row r="919" s="2" customFormat="1" ht="24.15" customHeight="1">
      <c r="A919" s="38"/>
      <c r="B919" s="39"/>
      <c r="C919" s="218" t="s">
        <v>1252</v>
      </c>
      <c r="D919" s="218" t="s">
        <v>146</v>
      </c>
      <c r="E919" s="219" t="s">
        <v>1253</v>
      </c>
      <c r="F919" s="220" t="s">
        <v>1254</v>
      </c>
      <c r="G919" s="221" t="s">
        <v>204</v>
      </c>
      <c r="H919" s="222">
        <v>16.699999999999999</v>
      </c>
      <c r="I919" s="223"/>
      <c r="J919" s="224">
        <f>ROUND(I919*H919,2)</f>
        <v>0</v>
      </c>
      <c r="K919" s="220" t="s">
        <v>150</v>
      </c>
      <c r="L919" s="44"/>
      <c r="M919" s="225" t="s">
        <v>1</v>
      </c>
      <c r="N919" s="226" t="s">
        <v>41</v>
      </c>
      <c r="O919" s="91"/>
      <c r="P919" s="227">
        <f>O919*H919</f>
        <v>0</v>
      </c>
      <c r="Q919" s="227">
        <v>0</v>
      </c>
      <c r="R919" s="227">
        <f>Q919*H919</f>
        <v>0</v>
      </c>
      <c r="S919" s="227">
        <v>0</v>
      </c>
      <c r="T919" s="228">
        <f>S919*H919</f>
        <v>0</v>
      </c>
      <c r="U919" s="38"/>
      <c r="V919" s="38"/>
      <c r="W919" s="38"/>
      <c r="X919" s="38"/>
      <c r="Y919" s="38"/>
      <c r="Z919" s="38"/>
      <c r="AA919" s="38"/>
      <c r="AB919" s="38"/>
      <c r="AC919" s="38"/>
      <c r="AD919" s="38"/>
      <c r="AE919" s="38"/>
      <c r="AR919" s="229" t="s">
        <v>151</v>
      </c>
      <c r="AT919" s="229" t="s">
        <v>146</v>
      </c>
      <c r="AU919" s="229" t="s">
        <v>86</v>
      </c>
      <c r="AY919" s="17" t="s">
        <v>144</v>
      </c>
      <c r="BE919" s="230">
        <f>IF(N919="základní",J919,0)</f>
        <v>0</v>
      </c>
      <c r="BF919" s="230">
        <f>IF(N919="snížená",J919,0)</f>
        <v>0</v>
      </c>
      <c r="BG919" s="230">
        <f>IF(N919="zákl. přenesená",J919,0)</f>
        <v>0</v>
      </c>
      <c r="BH919" s="230">
        <f>IF(N919="sníž. přenesená",J919,0)</f>
        <v>0</v>
      </c>
      <c r="BI919" s="230">
        <f>IF(N919="nulová",J919,0)</f>
        <v>0</v>
      </c>
      <c r="BJ919" s="17" t="s">
        <v>84</v>
      </c>
      <c r="BK919" s="230">
        <f>ROUND(I919*H919,2)</f>
        <v>0</v>
      </c>
      <c r="BL919" s="17" t="s">
        <v>151</v>
      </c>
      <c r="BM919" s="229" t="s">
        <v>1255</v>
      </c>
    </row>
    <row r="920" s="2" customFormat="1">
      <c r="A920" s="38"/>
      <c r="B920" s="39"/>
      <c r="C920" s="40"/>
      <c r="D920" s="231" t="s">
        <v>153</v>
      </c>
      <c r="E920" s="40"/>
      <c r="F920" s="232" t="s">
        <v>1256</v>
      </c>
      <c r="G920" s="40"/>
      <c r="H920" s="40"/>
      <c r="I920" s="233"/>
      <c r="J920" s="40"/>
      <c r="K920" s="40"/>
      <c r="L920" s="44"/>
      <c r="M920" s="234"/>
      <c r="N920" s="235"/>
      <c r="O920" s="91"/>
      <c r="P920" s="91"/>
      <c r="Q920" s="91"/>
      <c r="R920" s="91"/>
      <c r="S920" s="91"/>
      <c r="T920" s="92"/>
      <c r="U920" s="38"/>
      <c r="V920" s="38"/>
      <c r="W920" s="38"/>
      <c r="X920" s="38"/>
      <c r="Y920" s="38"/>
      <c r="Z920" s="38"/>
      <c r="AA920" s="38"/>
      <c r="AB920" s="38"/>
      <c r="AC920" s="38"/>
      <c r="AD920" s="38"/>
      <c r="AE920" s="38"/>
      <c r="AT920" s="17" t="s">
        <v>153</v>
      </c>
      <c r="AU920" s="17" t="s">
        <v>86</v>
      </c>
    </row>
    <row r="921" s="13" customFormat="1">
      <c r="A921" s="13"/>
      <c r="B921" s="236"/>
      <c r="C921" s="237"/>
      <c r="D921" s="238" t="s">
        <v>155</v>
      </c>
      <c r="E921" s="239" t="s">
        <v>1</v>
      </c>
      <c r="F921" s="240" t="s">
        <v>1245</v>
      </c>
      <c r="G921" s="237"/>
      <c r="H921" s="239" t="s">
        <v>1</v>
      </c>
      <c r="I921" s="241"/>
      <c r="J921" s="237"/>
      <c r="K921" s="237"/>
      <c r="L921" s="242"/>
      <c r="M921" s="243"/>
      <c r="N921" s="244"/>
      <c r="O921" s="244"/>
      <c r="P921" s="244"/>
      <c r="Q921" s="244"/>
      <c r="R921" s="244"/>
      <c r="S921" s="244"/>
      <c r="T921" s="245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46" t="s">
        <v>155</v>
      </c>
      <c r="AU921" s="246" t="s">
        <v>86</v>
      </c>
      <c r="AV921" s="13" t="s">
        <v>84</v>
      </c>
      <c r="AW921" s="13" t="s">
        <v>33</v>
      </c>
      <c r="AX921" s="13" t="s">
        <v>76</v>
      </c>
      <c r="AY921" s="246" t="s">
        <v>144</v>
      </c>
    </row>
    <row r="922" s="14" customFormat="1">
      <c r="A922" s="14"/>
      <c r="B922" s="247"/>
      <c r="C922" s="248"/>
      <c r="D922" s="238" t="s">
        <v>155</v>
      </c>
      <c r="E922" s="249" t="s">
        <v>1</v>
      </c>
      <c r="F922" s="250" t="s">
        <v>1257</v>
      </c>
      <c r="G922" s="248"/>
      <c r="H922" s="251">
        <v>7.9000000000000004</v>
      </c>
      <c r="I922" s="252"/>
      <c r="J922" s="248"/>
      <c r="K922" s="248"/>
      <c r="L922" s="253"/>
      <c r="M922" s="254"/>
      <c r="N922" s="255"/>
      <c r="O922" s="255"/>
      <c r="P922" s="255"/>
      <c r="Q922" s="255"/>
      <c r="R922" s="255"/>
      <c r="S922" s="255"/>
      <c r="T922" s="256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57" t="s">
        <v>155</v>
      </c>
      <c r="AU922" s="257" t="s">
        <v>86</v>
      </c>
      <c r="AV922" s="14" t="s">
        <v>86</v>
      </c>
      <c r="AW922" s="14" t="s">
        <v>33</v>
      </c>
      <c r="AX922" s="14" t="s">
        <v>76</v>
      </c>
      <c r="AY922" s="257" t="s">
        <v>144</v>
      </c>
    </row>
    <row r="923" s="13" customFormat="1">
      <c r="A923" s="13"/>
      <c r="B923" s="236"/>
      <c r="C923" s="237"/>
      <c r="D923" s="238" t="s">
        <v>155</v>
      </c>
      <c r="E923" s="239" t="s">
        <v>1</v>
      </c>
      <c r="F923" s="240" t="s">
        <v>1258</v>
      </c>
      <c r="G923" s="237"/>
      <c r="H923" s="239" t="s">
        <v>1</v>
      </c>
      <c r="I923" s="241"/>
      <c r="J923" s="237"/>
      <c r="K923" s="237"/>
      <c r="L923" s="242"/>
      <c r="M923" s="243"/>
      <c r="N923" s="244"/>
      <c r="O923" s="244"/>
      <c r="P923" s="244"/>
      <c r="Q923" s="244"/>
      <c r="R923" s="244"/>
      <c r="S923" s="244"/>
      <c r="T923" s="245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46" t="s">
        <v>155</v>
      </c>
      <c r="AU923" s="246" t="s">
        <v>86</v>
      </c>
      <c r="AV923" s="13" t="s">
        <v>84</v>
      </c>
      <c r="AW923" s="13" t="s">
        <v>33</v>
      </c>
      <c r="AX923" s="13" t="s">
        <v>76</v>
      </c>
      <c r="AY923" s="246" t="s">
        <v>144</v>
      </c>
    </row>
    <row r="924" s="14" customFormat="1">
      <c r="A924" s="14"/>
      <c r="B924" s="247"/>
      <c r="C924" s="248"/>
      <c r="D924" s="238" t="s">
        <v>155</v>
      </c>
      <c r="E924" s="249" t="s">
        <v>1</v>
      </c>
      <c r="F924" s="250" t="s">
        <v>1259</v>
      </c>
      <c r="G924" s="248"/>
      <c r="H924" s="251">
        <v>5.9000000000000004</v>
      </c>
      <c r="I924" s="252"/>
      <c r="J924" s="248"/>
      <c r="K924" s="248"/>
      <c r="L924" s="253"/>
      <c r="M924" s="254"/>
      <c r="N924" s="255"/>
      <c r="O924" s="255"/>
      <c r="P924" s="255"/>
      <c r="Q924" s="255"/>
      <c r="R924" s="255"/>
      <c r="S924" s="255"/>
      <c r="T924" s="256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257" t="s">
        <v>155</v>
      </c>
      <c r="AU924" s="257" t="s">
        <v>86</v>
      </c>
      <c r="AV924" s="14" t="s">
        <v>86</v>
      </c>
      <c r="AW924" s="14" t="s">
        <v>33</v>
      </c>
      <c r="AX924" s="14" t="s">
        <v>76</v>
      </c>
      <c r="AY924" s="257" t="s">
        <v>144</v>
      </c>
    </row>
    <row r="925" s="13" customFormat="1">
      <c r="A925" s="13"/>
      <c r="B925" s="236"/>
      <c r="C925" s="237"/>
      <c r="D925" s="238" t="s">
        <v>155</v>
      </c>
      <c r="E925" s="239" t="s">
        <v>1</v>
      </c>
      <c r="F925" s="240" t="s">
        <v>1260</v>
      </c>
      <c r="G925" s="237"/>
      <c r="H925" s="239" t="s">
        <v>1</v>
      </c>
      <c r="I925" s="241"/>
      <c r="J925" s="237"/>
      <c r="K925" s="237"/>
      <c r="L925" s="242"/>
      <c r="M925" s="243"/>
      <c r="N925" s="244"/>
      <c r="O925" s="244"/>
      <c r="P925" s="244"/>
      <c r="Q925" s="244"/>
      <c r="R925" s="244"/>
      <c r="S925" s="244"/>
      <c r="T925" s="245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46" t="s">
        <v>155</v>
      </c>
      <c r="AU925" s="246" t="s">
        <v>86</v>
      </c>
      <c r="AV925" s="13" t="s">
        <v>84</v>
      </c>
      <c r="AW925" s="13" t="s">
        <v>33</v>
      </c>
      <c r="AX925" s="13" t="s">
        <v>76</v>
      </c>
      <c r="AY925" s="246" t="s">
        <v>144</v>
      </c>
    </row>
    <row r="926" s="14" customFormat="1">
      <c r="A926" s="14"/>
      <c r="B926" s="247"/>
      <c r="C926" s="248"/>
      <c r="D926" s="238" t="s">
        <v>155</v>
      </c>
      <c r="E926" s="249" t="s">
        <v>1</v>
      </c>
      <c r="F926" s="250" t="s">
        <v>1261</v>
      </c>
      <c r="G926" s="248"/>
      <c r="H926" s="251">
        <v>2.8999999999999999</v>
      </c>
      <c r="I926" s="252"/>
      <c r="J926" s="248"/>
      <c r="K926" s="248"/>
      <c r="L926" s="253"/>
      <c r="M926" s="254"/>
      <c r="N926" s="255"/>
      <c r="O926" s="255"/>
      <c r="P926" s="255"/>
      <c r="Q926" s="255"/>
      <c r="R926" s="255"/>
      <c r="S926" s="255"/>
      <c r="T926" s="256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57" t="s">
        <v>155</v>
      </c>
      <c r="AU926" s="257" t="s">
        <v>86</v>
      </c>
      <c r="AV926" s="14" t="s">
        <v>86</v>
      </c>
      <c r="AW926" s="14" t="s">
        <v>33</v>
      </c>
      <c r="AX926" s="14" t="s">
        <v>76</v>
      </c>
      <c r="AY926" s="257" t="s">
        <v>144</v>
      </c>
    </row>
    <row r="927" s="15" customFormat="1">
      <c r="A927" s="15"/>
      <c r="B927" s="258"/>
      <c r="C927" s="259"/>
      <c r="D927" s="238" t="s">
        <v>155</v>
      </c>
      <c r="E927" s="260" t="s">
        <v>1</v>
      </c>
      <c r="F927" s="261" t="s">
        <v>160</v>
      </c>
      <c r="G927" s="259"/>
      <c r="H927" s="262">
        <v>16.699999999999999</v>
      </c>
      <c r="I927" s="263"/>
      <c r="J927" s="259"/>
      <c r="K927" s="259"/>
      <c r="L927" s="264"/>
      <c r="M927" s="265"/>
      <c r="N927" s="266"/>
      <c r="O927" s="266"/>
      <c r="P927" s="266"/>
      <c r="Q927" s="266"/>
      <c r="R927" s="266"/>
      <c r="S927" s="266"/>
      <c r="T927" s="267"/>
      <c r="U927" s="15"/>
      <c r="V927" s="15"/>
      <c r="W927" s="15"/>
      <c r="X927" s="15"/>
      <c r="Y927" s="15"/>
      <c r="Z927" s="15"/>
      <c r="AA927" s="15"/>
      <c r="AB927" s="15"/>
      <c r="AC927" s="15"/>
      <c r="AD927" s="15"/>
      <c r="AE927" s="15"/>
      <c r="AT927" s="268" t="s">
        <v>155</v>
      </c>
      <c r="AU927" s="268" t="s">
        <v>86</v>
      </c>
      <c r="AV927" s="15" t="s">
        <v>151</v>
      </c>
      <c r="AW927" s="15" t="s">
        <v>33</v>
      </c>
      <c r="AX927" s="15" t="s">
        <v>84</v>
      </c>
      <c r="AY927" s="268" t="s">
        <v>144</v>
      </c>
    </row>
    <row r="928" s="2" customFormat="1" ht="21.75" customHeight="1">
      <c r="A928" s="38"/>
      <c r="B928" s="39"/>
      <c r="C928" s="269" t="s">
        <v>1262</v>
      </c>
      <c r="D928" s="269" t="s">
        <v>193</v>
      </c>
      <c r="E928" s="270" t="s">
        <v>1263</v>
      </c>
      <c r="F928" s="271" t="s">
        <v>1264</v>
      </c>
      <c r="G928" s="272" t="s">
        <v>204</v>
      </c>
      <c r="H928" s="273">
        <v>18.370000000000001</v>
      </c>
      <c r="I928" s="274"/>
      <c r="J928" s="275">
        <f>ROUND(I928*H928,2)</f>
        <v>0</v>
      </c>
      <c r="K928" s="271" t="s">
        <v>150</v>
      </c>
      <c r="L928" s="276"/>
      <c r="M928" s="277" t="s">
        <v>1</v>
      </c>
      <c r="N928" s="278" t="s">
        <v>41</v>
      </c>
      <c r="O928" s="91"/>
      <c r="P928" s="227">
        <f>O928*H928</f>
        <v>0</v>
      </c>
      <c r="Q928" s="227">
        <v>0.0050400000000000002</v>
      </c>
      <c r="R928" s="227">
        <f>Q928*H928</f>
        <v>0.092584800000000009</v>
      </c>
      <c r="S928" s="227">
        <v>0</v>
      </c>
      <c r="T928" s="228">
        <f>S928*H928</f>
        <v>0</v>
      </c>
      <c r="U928" s="38"/>
      <c r="V928" s="38"/>
      <c r="W928" s="38"/>
      <c r="X928" s="38"/>
      <c r="Y928" s="38"/>
      <c r="Z928" s="38"/>
      <c r="AA928" s="38"/>
      <c r="AB928" s="38"/>
      <c r="AC928" s="38"/>
      <c r="AD928" s="38"/>
      <c r="AE928" s="38"/>
      <c r="AR928" s="229" t="s">
        <v>197</v>
      </c>
      <c r="AT928" s="229" t="s">
        <v>193</v>
      </c>
      <c r="AU928" s="229" t="s">
        <v>86</v>
      </c>
      <c r="AY928" s="17" t="s">
        <v>144</v>
      </c>
      <c r="BE928" s="230">
        <f>IF(N928="základní",J928,0)</f>
        <v>0</v>
      </c>
      <c r="BF928" s="230">
        <f>IF(N928="snížená",J928,0)</f>
        <v>0</v>
      </c>
      <c r="BG928" s="230">
        <f>IF(N928="zákl. přenesená",J928,0)</f>
        <v>0</v>
      </c>
      <c r="BH928" s="230">
        <f>IF(N928="sníž. přenesená",J928,0)</f>
        <v>0</v>
      </c>
      <c r="BI928" s="230">
        <f>IF(N928="nulová",J928,0)</f>
        <v>0</v>
      </c>
      <c r="BJ928" s="17" t="s">
        <v>84</v>
      </c>
      <c r="BK928" s="230">
        <f>ROUND(I928*H928,2)</f>
        <v>0</v>
      </c>
      <c r="BL928" s="17" t="s">
        <v>151</v>
      </c>
      <c r="BM928" s="229" t="s">
        <v>1265</v>
      </c>
    </row>
    <row r="929" s="14" customFormat="1">
      <c r="A929" s="14"/>
      <c r="B929" s="247"/>
      <c r="C929" s="248"/>
      <c r="D929" s="238" t="s">
        <v>155</v>
      </c>
      <c r="E929" s="248"/>
      <c r="F929" s="250" t="s">
        <v>1266</v>
      </c>
      <c r="G929" s="248"/>
      <c r="H929" s="251">
        <v>18.370000000000001</v>
      </c>
      <c r="I929" s="252"/>
      <c r="J929" s="248"/>
      <c r="K929" s="248"/>
      <c r="L929" s="253"/>
      <c r="M929" s="254"/>
      <c r="N929" s="255"/>
      <c r="O929" s="255"/>
      <c r="P929" s="255"/>
      <c r="Q929" s="255"/>
      <c r="R929" s="255"/>
      <c r="S929" s="255"/>
      <c r="T929" s="256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257" t="s">
        <v>155</v>
      </c>
      <c r="AU929" s="257" t="s">
        <v>86</v>
      </c>
      <c r="AV929" s="14" t="s">
        <v>86</v>
      </c>
      <c r="AW929" s="14" t="s">
        <v>4</v>
      </c>
      <c r="AX929" s="14" t="s">
        <v>84</v>
      </c>
      <c r="AY929" s="257" t="s">
        <v>144</v>
      </c>
    </row>
    <row r="930" s="2" customFormat="1" ht="24.15" customHeight="1">
      <c r="A930" s="38"/>
      <c r="B930" s="39"/>
      <c r="C930" s="218" t="s">
        <v>1267</v>
      </c>
      <c r="D930" s="218" t="s">
        <v>146</v>
      </c>
      <c r="E930" s="219" t="s">
        <v>1268</v>
      </c>
      <c r="F930" s="220" t="s">
        <v>1269</v>
      </c>
      <c r="G930" s="221" t="s">
        <v>637</v>
      </c>
      <c r="H930" s="222">
        <v>2</v>
      </c>
      <c r="I930" s="223"/>
      <c r="J930" s="224">
        <f>ROUND(I930*H930,2)</f>
        <v>0</v>
      </c>
      <c r="K930" s="220" t="s">
        <v>150</v>
      </c>
      <c r="L930" s="44"/>
      <c r="M930" s="225" t="s">
        <v>1</v>
      </c>
      <c r="N930" s="226" t="s">
        <v>41</v>
      </c>
      <c r="O930" s="91"/>
      <c r="P930" s="227">
        <f>O930*H930</f>
        <v>0</v>
      </c>
      <c r="Q930" s="227">
        <v>0</v>
      </c>
      <c r="R930" s="227">
        <f>Q930*H930</f>
        <v>0</v>
      </c>
      <c r="S930" s="227">
        <v>0</v>
      </c>
      <c r="T930" s="228">
        <f>S930*H930</f>
        <v>0</v>
      </c>
      <c r="U930" s="38"/>
      <c r="V930" s="38"/>
      <c r="W930" s="38"/>
      <c r="X930" s="38"/>
      <c r="Y930" s="38"/>
      <c r="Z930" s="38"/>
      <c r="AA930" s="38"/>
      <c r="AB930" s="38"/>
      <c r="AC930" s="38"/>
      <c r="AD930" s="38"/>
      <c r="AE930" s="38"/>
      <c r="AR930" s="229" t="s">
        <v>262</v>
      </c>
      <c r="AT930" s="229" t="s">
        <v>146</v>
      </c>
      <c r="AU930" s="229" t="s">
        <v>86</v>
      </c>
      <c r="AY930" s="17" t="s">
        <v>144</v>
      </c>
      <c r="BE930" s="230">
        <f>IF(N930="základní",J930,0)</f>
        <v>0</v>
      </c>
      <c r="BF930" s="230">
        <f>IF(N930="snížená",J930,0)</f>
        <v>0</v>
      </c>
      <c r="BG930" s="230">
        <f>IF(N930="zákl. přenesená",J930,0)</f>
        <v>0</v>
      </c>
      <c r="BH930" s="230">
        <f>IF(N930="sníž. přenesená",J930,0)</f>
        <v>0</v>
      </c>
      <c r="BI930" s="230">
        <f>IF(N930="nulová",J930,0)</f>
        <v>0</v>
      </c>
      <c r="BJ930" s="17" t="s">
        <v>84</v>
      </c>
      <c r="BK930" s="230">
        <f>ROUND(I930*H930,2)</f>
        <v>0</v>
      </c>
      <c r="BL930" s="17" t="s">
        <v>262</v>
      </c>
      <c r="BM930" s="229" t="s">
        <v>1270</v>
      </c>
    </row>
    <row r="931" s="2" customFormat="1">
      <c r="A931" s="38"/>
      <c r="B931" s="39"/>
      <c r="C931" s="40"/>
      <c r="D931" s="231" t="s">
        <v>153</v>
      </c>
      <c r="E931" s="40"/>
      <c r="F931" s="232" t="s">
        <v>1271</v>
      </c>
      <c r="G931" s="40"/>
      <c r="H931" s="40"/>
      <c r="I931" s="233"/>
      <c r="J931" s="40"/>
      <c r="K931" s="40"/>
      <c r="L931" s="44"/>
      <c r="M931" s="234"/>
      <c r="N931" s="235"/>
      <c r="O931" s="91"/>
      <c r="P931" s="91"/>
      <c r="Q931" s="91"/>
      <c r="R931" s="91"/>
      <c r="S931" s="91"/>
      <c r="T931" s="92"/>
      <c r="U931" s="38"/>
      <c r="V931" s="38"/>
      <c r="W931" s="38"/>
      <c r="X931" s="38"/>
      <c r="Y931" s="38"/>
      <c r="Z931" s="38"/>
      <c r="AA931" s="38"/>
      <c r="AB931" s="38"/>
      <c r="AC931" s="38"/>
      <c r="AD931" s="38"/>
      <c r="AE931" s="38"/>
      <c r="AT931" s="17" t="s">
        <v>153</v>
      </c>
      <c r="AU931" s="17" t="s">
        <v>86</v>
      </c>
    </row>
    <row r="932" s="2" customFormat="1" ht="24.15" customHeight="1">
      <c r="A932" s="38"/>
      <c r="B932" s="39"/>
      <c r="C932" s="218" t="s">
        <v>1272</v>
      </c>
      <c r="D932" s="218" t="s">
        <v>146</v>
      </c>
      <c r="E932" s="219" t="s">
        <v>1273</v>
      </c>
      <c r="F932" s="220" t="s">
        <v>1274</v>
      </c>
      <c r="G932" s="221" t="s">
        <v>204</v>
      </c>
      <c r="H932" s="222">
        <v>10.5</v>
      </c>
      <c r="I932" s="223"/>
      <c r="J932" s="224">
        <f>ROUND(I932*H932,2)</f>
        <v>0</v>
      </c>
      <c r="K932" s="220" t="s">
        <v>150</v>
      </c>
      <c r="L932" s="44"/>
      <c r="M932" s="225" t="s">
        <v>1</v>
      </c>
      <c r="N932" s="226" t="s">
        <v>41</v>
      </c>
      <c r="O932" s="91"/>
      <c r="P932" s="227">
        <f>O932*H932</f>
        <v>0</v>
      </c>
      <c r="Q932" s="227">
        <v>0.0040899999999999999</v>
      </c>
      <c r="R932" s="227">
        <f>Q932*H932</f>
        <v>0.042944999999999997</v>
      </c>
      <c r="S932" s="227">
        <v>0</v>
      </c>
      <c r="T932" s="228">
        <f>S932*H932</f>
        <v>0</v>
      </c>
      <c r="U932" s="38"/>
      <c r="V932" s="38"/>
      <c r="W932" s="38"/>
      <c r="X932" s="38"/>
      <c r="Y932" s="38"/>
      <c r="Z932" s="38"/>
      <c r="AA932" s="38"/>
      <c r="AB932" s="38"/>
      <c r="AC932" s="38"/>
      <c r="AD932" s="38"/>
      <c r="AE932" s="38"/>
      <c r="AR932" s="229" t="s">
        <v>262</v>
      </c>
      <c r="AT932" s="229" t="s">
        <v>146</v>
      </c>
      <c r="AU932" s="229" t="s">
        <v>86</v>
      </c>
      <c r="AY932" s="17" t="s">
        <v>144</v>
      </c>
      <c r="BE932" s="230">
        <f>IF(N932="základní",J932,0)</f>
        <v>0</v>
      </c>
      <c r="BF932" s="230">
        <f>IF(N932="snížená",J932,0)</f>
        <v>0</v>
      </c>
      <c r="BG932" s="230">
        <f>IF(N932="zákl. přenesená",J932,0)</f>
        <v>0</v>
      </c>
      <c r="BH932" s="230">
        <f>IF(N932="sníž. přenesená",J932,0)</f>
        <v>0</v>
      </c>
      <c r="BI932" s="230">
        <f>IF(N932="nulová",J932,0)</f>
        <v>0</v>
      </c>
      <c r="BJ932" s="17" t="s">
        <v>84</v>
      </c>
      <c r="BK932" s="230">
        <f>ROUND(I932*H932,2)</f>
        <v>0</v>
      </c>
      <c r="BL932" s="17" t="s">
        <v>262</v>
      </c>
      <c r="BM932" s="229" t="s">
        <v>1275</v>
      </c>
    </row>
    <row r="933" s="2" customFormat="1">
      <c r="A933" s="38"/>
      <c r="B933" s="39"/>
      <c r="C933" s="40"/>
      <c r="D933" s="231" t="s">
        <v>153</v>
      </c>
      <c r="E933" s="40"/>
      <c r="F933" s="232" t="s">
        <v>1276</v>
      </c>
      <c r="G933" s="40"/>
      <c r="H933" s="40"/>
      <c r="I933" s="233"/>
      <c r="J933" s="40"/>
      <c r="K933" s="40"/>
      <c r="L933" s="44"/>
      <c r="M933" s="234"/>
      <c r="N933" s="235"/>
      <c r="O933" s="91"/>
      <c r="P933" s="91"/>
      <c r="Q933" s="91"/>
      <c r="R933" s="91"/>
      <c r="S933" s="91"/>
      <c r="T933" s="92"/>
      <c r="U933" s="38"/>
      <c r="V933" s="38"/>
      <c r="W933" s="38"/>
      <c r="X933" s="38"/>
      <c r="Y933" s="38"/>
      <c r="Z933" s="38"/>
      <c r="AA933" s="38"/>
      <c r="AB933" s="38"/>
      <c r="AC933" s="38"/>
      <c r="AD933" s="38"/>
      <c r="AE933" s="38"/>
      <c r="AT933" s="17" t="s">
        <v>153</v>
      </c>
      <c r="AU933" s="17" t="s">
        <v>86</v>
      </c>
    </row>
    <row r="934" s="13" customFormat="1">
      <c r="A934" s="13"/>
      <c r="B934" s="236"/>
      <c r="C934" s="237"/>
      <c r="D934" s="238" t="s">
        <v>155</v>
      </c>
      <c r="E934" s="239" t="s">
        <v>1</v>
      </c>
      <c r="F934" s="240" t="s">
        <v>291</v>
      </c>
      <c r="G934" s="237"/>
      <c r="H934" s="239" t="s">
        <v>1</v>
      </c>
      <c r="I934" s="241"/>
      <c r="J934" s="237"/>
      <c r="K934" s="237"/>
      <c r="L934" s="242"/>
      <c r="M934" s="243"/>
      <c r="N934" s="244"/>
      <c r="O934" s="244"/>
      <c r="P934" s="244"/>
      <c r="Q934" s="244"/>
      <c r="R934" s="244"/>
      <c r="S934" s="244"/>
      <c r="T934" s="245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46" t="s">
        <v>155</v>
      </c>
      <c r="AU934" s="246" t="s">
        <v>86</v>
      </c>
      <c r="AV934" s="13" t="s">
        <v>84</v>
      </c>
      <c r="AW934" s="13" t="s">
        <v>33</v>
      </c>
      <c r="AX934" s="13" t="s">
        <v>76</v>
      </c>
      <c r="AY934" s="246" t="s">
        <v>144</v>
      </c>
    </row>
    <row r="935" s="14" customFormat="1">
      <c r="A935" s="14"/>
      <c r="B935" s="247"/>
      <c r="C935" s="248"/>
      <c r="D935" s="238" t="s">
        <v>155</v>
      </c>
      <c r="E935" s="249" t="s">
        <v>1</v>
      </c>
      <c r="F935" s="250" t="s">
        <v>1277</v>
      </c>
      <c r="G935" s="248"/>
      <c r="H935" s="251">
        <v>10.5</v>
      </c>
      <c r="I935" s="252"/>
      <c r="J935" s="248"/>
      <c r="K935" s="248"/>
      <c r="L935" s="253"/>
      <c r="M935" s="254"/>
      <c r="N935" s="255"/>
      <c r="O935" s="255"/>
      <c r="P935" s="255"/>
      <c r="Q935" s="255"/>
      <c r="R935" s="255"/>
      <c r="S935" s="255"/>
      <c r="T935" s="256"/>
      <c r="U935" s="14"/>
      <c r="V935" s="14"/>
      <c r="W935" s="14"/>
      <c r="X935" s="14"/>
      <c r="Y935" s="14"/>
      <c r="Z935" s="14"/>
      <c r="AA935" s="14"/>
      <c r="AB935" s="14"/>
      <c r="AC935" s="14"/>
      <c r="AD935" s="14"/>
      <c r="AE935" s="14"/>
      <c r="AT935" s="257" t="s">
        <v>155</v>
      </c>
      <c r="AU935" s="257" t="s">
        <v>86</v>
      </c>
      <c r="AV935" s="14" t="s">
        <v>86</v>
      </c>
      <c r="AW935" s="14" t="s">
        <v>33</v>
      </c>
      <c r="AX935" s="14" t="s">
        <v>84</v>
      </c>
      <c r="AY935" s="257" t="s">
        <v>144</v>
      </c>
    </row>
    <row r="936" s="2" customFormat="1" ht="24.15" customHeight="1">
      <c r="A936" s="38"/>
      <c r="B936" s="39"/>
      <c r="C936" s="218" t="s">
        <v>1278</v>
      </c>
      <c r="D936" s="218" t="s">
        <v>146</v>
      </c>
      <c r="E936" s="219" t="s">
        <v>1279</v>
      </c>
      <c r="F936" s="220" t="s">
        <v>1280</v>
      </c>
      <c r="G936" s="221" t="s">
        <v>204</v>
      </c>
      <c r="H936" s="222">
        <v>7.5</v>
      </c>
      <c r="I936" s="223"/>
      <c r="J936" s="224">
        <f>ROUND(I936*H936,2)</f>
        <v>0</v>
      </c>
      <c r="K936" s="220" t="s">
        <v>150</v>
      </c>
      <c r="L936" s="44"/>
      <c r="M936" s="225" t="s">
        <v>1</v>
      </c>
      <c r="N936" s="226" t="s">
        <v>41</v>
      </c>
      <c r="O936" s="91"/>
      <c r="P936" s="227">
        <f>O936*H936</f>
        <v>0</v>
      </c>
      <c r="Q936" s="227">
        <v>0.0020899999999999998</v>
      </c>
      <c r="R936" s="227">
        <f>Q936*H936</f>
        <v>0.015674999999999998</v>
      </c>
      <c r="S936" s="227">
        <v>0</v>
      </c>
      <c r="T936" s="228">
        <f>S936*H936</f>
        <v>0</v>
      </c>
      <c r="U936" s="38"/>
      <c r="V936" s="38"/>
      <c r="W936" s="38"/>
      <c r="X936" s="38"/>
      <c r="Y936" s="38"/>
      <c r="Z936" s="38"/>
      <c r="AA936" s="38"/>
      <c r="AB936" s="38"/>
      <c r="AC936" s="38"/>
      <c r="AD936" s="38"/>
      <c r="AE936" s="38"/>
      <c r="AR936" s="229" t="s">
        <v>262</v>
      </c>
      <c r="AT936" s="229" t="s">
        <v>146</v>
      </c>
      <c r="AU936" s="229" t="s">
        <v>86</v>
      </c>
      <c r="AY936" s="17" t="s">
        <v>144</v>
      </c>
      <c r="BE936" s="230">
        <f>IF(N936="základní",J936,0)</f>
        <v>0</v>
      </c>
      <c r="BF936" s="230">
        <f>IF(N936="snížená",J936,0)</f>
        <v>0</v>
      </c>
      <c r="BG936" s="230">
        <f>IF(N936="zákl. přenesená",J936,0)</f>
        <v>0</v>
      </c>
      <c r="BH936" s="230">
        <f>IF(N936="sníž. přenesená",J936,0)</f>
        <v>0</v>
      </c>
      <c r="BI936" s="230">
        <f>IF(N936="nulová",J936,0)</f>
        <v>0</v>
      </c>
      <c r="BJ936" s="17" t="s">
        <v>84</v>
      </c>
      <c r="BK936" s="230">
        <f>ROUND(I936*H936,2)</f>
        <v>0</v>
      </c>
      <c r="BL936" s="17" t="s">
        <v>262</v>
      </c>
      <c r="BM936" s="229" t="s">
        <v>1281</v>
      </c>
    </row>
    <row r="937" s="2" customFormat="1">
      <c r="A937" s="38"/>
      <c r="B937" s="39"/>
      <c r="C937" s="40"/>
      <c r="D937" s="231" t="s">
        <v>153</v>
      </c>
      <c r="E937" s="40"/>
      <c r="F937" s="232" t="s">
        <v>1282</v>
      </c>
      <c r="G937" s="40"/>
      <c r="H937" s="40"/>
      <c r="I937" s="233"/>
      <c r="J937" s="40"/>
      <c r="K937" s="40"/>
      <c r="L937" s="44"/>
      <c r="M937" s="234"/>
      <c r="N937" s="235"/>
      <c r="O937" s="91"/>
      <c r="P937" s="91"/>
      <c r="Q937" s="91"/>
      <c r="R937" s="91"/>
      <c r="S937" s="91"/>
      <c r="T937" s="92"/>
      <c r="U937" s="38"/>
      <c r="V937" s="38"/>
      <c r="W937" s="38"/>
      <c r="X937" s="38"/>
      <c r="Y937" s="38"/>
      <c r="Z937" s="38"/>
      <c r="AA937" s="38"/>
      <c r="AB937" s="38"/>
      <c r="AC937" s="38"/>
      <c r="AD937" s="38"/>
      <c r="AE937" s="38"/>
      <c r="AT937" s="17" t="s">
        <v>153</v>
      </c>
      <c r="AU937" s="17" t="s">
        <v>86</v>
      </c>
    </row>
    <row r="938" s="14" customFormat="1">
      <c r="A938" s="14"/>
      <c r="B938" s="247"/>
      <c r="C938" s="248"/>
      <c r="D938" s="238" t="s">
        <v>155</v>
      </c>
      <c r="E938" s="249" t="s">
        <v>1</v>
      </c>
      <c r="F938" s="250" t="s">
        <v>1283</v>
      </c>
      <c r="G938" s="248"/>
      <c r="H938" s="251">
        <v>7.5</v>
      </c>
      <c r="I938" s="252"/>
      <c r="J938" s="248"/>
      <c r="K938" s="248"/>
      <c r="L938" s="253"/>
      <c r="M938" s="254"/>
      <c r="N938" s="255"/>
      <c r="O938" s="255"/>
      <c r="P938" s="255"/>
      <c r="Q938" s="255"/>
      <c r="R938" s="255"/>
      <c r="S938" s="255"/>
      <c r="T938" s="256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57" t="s">
        <v>155</v>
      </c>
      <c r="AU938" s="257" t="s">
        <v>86</v>
      </c>
      <c r="AV938" s="14" t="s">
        <v>86</v>
      </c>
      <c r="AW938" s="14" t="s">
        <v>33</v>
      </c>
      <c r="AX938" s="14" t="s">
        <v>84</v>
      </c>
      <c r="AY938" s="257" t="s">
        <v>144</v>
      </c>
    </row>
    <row r="939" s="2" customFormat="1" ht="24.15" customHeight="1">
      <c r="A939" s="38"/>
      <c r="B939" s="39"/>
      <c r="C939" s="218" t="s">
        <v>1284</v>
      </c>
      <c r="D939" s="218" t="s">
        <v>146</v>
      </c>
      <c r="E939" s="219" t="s">
        <v>1285</v>
      </c>
      <c r="F939" s="220" t="s">
        <v>1286</v>
      </c>
      <c r="G939" s="221" t="s">
        <v>204</v>
      </c>
      <c r="H939" s="222">
        <v>32.549999999999997</v>
      </c>
      <c r="I939" s="223"/>
      <c r="J939" s="224">
        <f>ROUND(I939*H939,2)</f>
        <v>0</v>
      </c>
      <c r="K939" s="220" t="s">
        <v>150</v>
      </c>
      <c r="L939" s="44"/>
      <c r="M939" s="225" t="s">
        <v>1</v>
      </c>
      <c r="N939" s="226" t="s">
        <v>41</v>
      </c>
      <c r="O939" s="91"/>
      <c r="P939" s="227">
        <f>O939*H939</f>
        <v>0</v>
      </c>
      <c r="Q939" s="227">
        <v>0</v>
      </c>
      <c r="R939" s="227">
        <f>Q939*H939</f>
        <v>0</v>
      </c>
      <c r="S939" s="227">
        <v>0</v>
      </c>
      <c r="T939" s="228">
        <f>S939*H939</f>
        <v>0</v>
      </c>
      <c r="U939" s="38"/>
      <c r="V939" s="38"/>
      <c r="W939" s="38"/>
      <c r="X939" s="38"/>
      <c r="Y939" s="38"/>
      <c r="Z939" s="38"/>
      <c r="AA939" s="38"/>
      <c r="AB939" s="38"/>
      <c r="AC939" s="38"/>
      <c r="AD939" s="38"/>
      <c r="AE939" s="38"/>
      <c r="AR939" s="229" t="s">
        <v>262</v>
      </c>
      <c r="AT939" s="229" t="s">
        <v>146</v>
      </c>
      <c r="AU939" s="229" t="s">
        <v>86</v>
      </c>
      <c r="AY939" s="17" t="s">
        <v>144</v>
      </c>
      <c r="BE939" s="230">
        <f>IF(N939="základní",J939,0)</f>
        <v>0</v>
      </c>
      <c r="BF939" s="230">
        <f>IF(N939="snížená",J939,0)</f>
        <v>0</v>
      </c>
      <c r="BG939" s="230">
        <f>IF(N939="zákl. přenesená",J939,0)</f>
        <v>0</v>
      </c>
      <c r="BH939" s="230">
        <f>IF(N939="sníž. přenesená",J939,0)</f>
        <v>0</v>
      </c>
      <c r="BI939" s="230">
        <f>IF(N939="nulová",J939,0)</f>
        <v>0</v>
      </c>
      <c r="BJ939" s="17" t="s">
        <v>84</v>
      </c>
      <c r="BK939" s="230">
        <f>ROUND(I939*H939,2)</f>
        <v>0</v>
      </c>
      <c r="BL939" s="17" t="s">
        <v>262</v>
      </c>
      <c r="BM939" s="229" t="s">
        <v>1287</v>
      </c>
    </row>
    <row r="940" s="2" customFormat="1">
      <c r="A940" s="38"/>
      <c r="B940" s="39"/>
      <c r="C940" s="40"/>
      <c r="D940" s="231" t="s">
        <v>153</v>
      </c>
      <c r="E940" s="40"/>
      <c r="F940" s="232" t="s">
        <v>1288</v>
      </c>
      <c r="G940" s="40"/>
      <c r="H940" s="40"/>
      <c r="I940" s="233"/>
      <c r="J940" s="40"/>
      <c r="K940" s="40"/>
      <c r="L940" s="44"/>
      <c r="M940" s="234"/>
      <c r="N940" s="235"/>
      <c r="O940" s="91"/>
      <c r="P940" s="91"/>
      <c r="Q940" s="91"/>
      <c r="R940" s="91"/>
      <c r="S940" s="91"/>
      <c r="T940" s="92"/>
      <c r="U940" s="38"/>
      <c r="V940" s="38"/>
      <c r="W940" s="38"/>
      <c r="X940" s="38"/>
      <c r="Y940" s="38"/>
      <c r="Z940" s="38"/>
      <c r="AA940" s="38"/>
      <c r="AB940" s="38"/>
      <c r="AC940" s="38"/>
      <c r="AD940" s="38"/>
      <c r="AE940" s="38"/>
      <c r="AT940" s="17" t="s">
        <v>153</v>
      </c>
      <c r="AU940" s="17" t="s">
        <v>86</v>
      </c>
    </row>
    <row r="941" s="14" customFormat="1">
      <c r="A941" s="14"/>
      <c r="B941" s="247"/>
      <c r="C941" s="248"/>
      <c r="D941" s="238" t="s">
        <v>155</v>
      </c>
      <c r="E941" s="249" t="s">
        <v>1</v>
      </c>
      <c r="F941" s="250" t="s">
        <v>1289</v>
      </c>
      <c r="G941" s="248"/>
      <c r="H941" s="251">
        <v>8</v>
      </c>
      <c r="I941" s="252"/>
      <c r="J941" s="248"/>
      <c r="K941" s="248"/>
      <c r="L941" s="253"/>
      <c r="M941" s="254"/>
      <c r="N941" s="255"/>
      <c r="O941" s="255"/>
      <c r="P941" s="255"/>
      <c r="Q941" s="255"/>
      <c r="R941" s="255"/>
      <c r="S941" s="255"/>
      <c r="T941" s="256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57" t="s">
        <v>155</v>
      </c>
      <c r="AU941" s="257" t="s">
        <v>86</v>
      </c>
      <c r="AV941" s="14" t="s">
        <v>86</v>
      </c>
      <c r="AW941" s="14" t="s">
        <v>33</v>
      </c>
      <c r="AX941" s="14" t="s">
        <v>76</v>
      </c>
      <c r="AY941" s="257" t="s">
        <v>144</v>
      </c>
    </row>
    <row r="942" s="14" customFormat="1">
      <c r="A942" s="14"/>
      <c r="B942" s="247"/>
      <c r="C942" s="248"/>
      <c r="D942" s="238" t="s">
        <v>155</v>
      </c>
      <c r="E942" s="249" t="s">
        <v>1</v>
      </c>
      <c r="F942" s="250" t="s">
        <v>1290</v>
      </c>
      <c r="G942" s="248"/>
      <c r="H942" s="251">
        <v>10.51</v>
      </c>
      <c r="I942" s="252"/>
      <c r="J942" s="248"/>
      <c r="K942" s="248"/>
      <c r="L942" s="253"/>
      <c r="M942" s="254"/>
      <c r="N942" s="255"/>
      <c r="O942" s="255"/>
      <c r="P942" s="255"/>
      <c r="Q942" s="255"/>
      <c r="R942" s="255"/>
      <c r="S942" s="255"/>
      <c r="T942" s="256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57" t="s">
        <v>155</v>
      </c>
      <c r="AU942" s="257" t="s">
        <v>86</v>
      </c>
      <c r="AV942" s="14" t="s">
        <v>86</v>
      </c>
      <c r="AW942" s="14" t="s">
        <v>33</v>
      </c>
      <c r="AX942" s="14" t="s">
        <v>76</v>
      </c>
      <c r="AY942" s="257" t="s">
        <v>144</v>
      </c>
    </row>
    <row r="943" s="14" customFormat="1">
      <c r="A943" s="14"/>
      <c r="B943" s="247"/>
      <c r="C943" s="248"/>
      <c r="D943" s="238" t="s">
        <v>155</v>
      </c>
      <c r="E943" s="249" t="s">
        <v>1</v>
      </c>
      <c r="F943" s="250" t="s">
        <v>1291</v>
      </c>
      <c r="G943" s="248"/>
      <c r="H943" s="251">
        <v>14.039999999999999</v>
      </c>
      <c r="I943" s="252"/>
      <c r="J943" s="248"/>
      <c r="K943" s="248"/>
      <c r="L943" s="253"/>
      <c r="M943" s="254"/>
      <c r="N943" s="255"/>
      <c r="O943" s="255"/>
      <c r="P943" s="255"/>
      <c r="Q943" s="255"/>
      <c r="R943" s="255"/>
      <c r="S943" s="255"/>
      <c r="T943" s="256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257" t="s">
        <v>155</v>
      </c>
      <c r="AU943" s="257" t="s">
        <v>86</v>
      </c>
      <c r="AV943" s="14" t="s">
        <v>86</v>
      </c>
      <c r="AW943" s="14" t="s">
        <v>33</v>
      </c>
      <c r="AX943" s="14" t="s">
        <v>76</v>
      </c>
      <c r="AY943" s="257" t="s">
        <v>144</v>
      </c>
    </row>
    <row r="944" s="15" customFormat="1">
      <c r="A944" s="15"/>
      <c r="B944" s="258"/>
      <c r="C944" s="259"/>
      <c r="D944" s="238" t="s">
        <v>155</v>
      </c>
      <c r="E944" s="260" t="s">
        <v>1</v>
      </c>
      <c r="F944" s="261" t="s">
        <v>160</v>
      </c>
      <c r="G944" s="259"/>
      <c r="H944" s="262">
        <v>32.549999999999997</v>
      </c>
      <c r="I944" s="263"/>
      <c r="J944" s="259"/>
      <c r="K944" s="259"/>
      <c r="L944" s="264"/>
      <c r="M944" s="265"/>
      <c r="N944" s="266"/>
      <c r="O944" s="266"/>
      <c r="P944" s="266"/>
      <c r="Q944" s="266"/>
      <c r="R944" s="266"/>
      <c r="S944" s="266"/>
      <c r="T944" s="267"/>
      <c r="U944" s="15"/>
      <c r="V944" s="15"/>
      <c r="W944" s="15"/>
      <c r="X944" s="15"/>
      <c r="Y944" s="15"/>
      <c r="Z944" s="15"/>
      <c r="AA944" s="15"/>
      <c r="AB944" s="15"/>
      <c r="AC944" s="15"/>
      <c r="AD944" s="15"/>
      <c r="AE944" s="15"/>
      <c r="AT944" s="268" t="s">
        <v>155</v>
      </c>
      <c r="AU944" s="268" t="s">
        <v>86</v>
      </c>
      <c r="AV944" s="15" t="s">
        <v>151</v>
      </c>
      <c r="AW944" s="15" t="s">
        <v>33</v>
      </c>
      <c r="AX944" s="15" t="s">
        <v>84</v>
      </c>
      <c r="AY944" s="268" t="s">
        <v>144</v>
      </c>
    </row>
    <row r="945" s="2" customFormat="1" ht="21.75" customHeight="1">
      <c r="A945" s="38"/>
      <c r="B945" s="39"/>
      <c r="C945" s="269" t="s">
        <v>1292</v>
      </c>
      <c r="D945" s="269" t="s">
        <v>193</v>
      </c>
      <c r="E945" s="270" t="s">
        <v>1263</v>
      </c>
      <c r="F945" s="271" t="s">
        <v>1264</v>
      </c>
      <c r="G945" s="272" t="s">
        <v>204</v>
      </c>
      <c r="H945" s="273">
        <v>32.549999999999997</v>
      </c>
      <c r="I945" s="274"/>
      <c r="J945" s="275">
        <f>ROUND(I945*H945,2)</f>
        <v>0</v>
      </c>
      <c r="K945" s="271" t="s">
        <v>150</v>
      </c>
      <c r="L945" s="276"/>
      <c r="M945" s="277" t="s">
        <v>1</v>
      </c>
      <c r="N945" s="278" t="s">
        <v>41</v>
      </c>
      <c r="O945" s="91"/>
      <c r="P945" s="227">
        <f>O945*H945</f>
        <v>0</v>
      </c>
      <c r="Q945" s="227">
        <v>0.0050400000000000002</v>
      </c>
      <c r="R945" s="227">
        <f>Q945*H945</f>
        <v>0.164052</v>
      </c>
      <c r="S945" s="227">
        <v>0</v>
      </c>
      <c r="T945" s="228">
        <f>S945*H945</f>
        <v>0</v>
      </c>
      <c r="U945" s="38"/>
      <c r="V945" s="38"/>
      <c r="W945" s="38"/>
      <c r="X945" s="38"/>
      <c r="Y945" s="38"/>
      <c r="Z945" s="38"/>
      <c r="AA945" s="38"/>
      <c r="AB945" s="38"/>
      <c r="AC945" s="38"/>
      <c r="AD945" s="38"/>
      <c r="AE945" s="38"/>
      <c r="AR945" s="229" t="s">
        <v>380</v>
      </c>
      <c r="AT945" s="229" t="s">
        <v>193</v>
      </c>
      <c r="AU945" s="229" t="s">
        <v>86</v>
      </c>
      <c r="AY945" s="17" t="s">
        <v>144</v>
      </c>
      <c r="BE945" s="230">
        <f>IF(N945="základní",J945,0)</f>
        <v>0</v>
      </c>
      <c r="BF945" s="230">
        <f>IF(N945="snížená",J945,0)</f>
        <v>0</v>
      </c>
      <c r="BG945" s="230">
        <f>IF(N945="zákl. přenesená",J945,0)</f>
        <v>0</v>
      </c>
      <c r="BH945" s="230">
        <f>IF(N945="sníž. přenesená",J945,0)</f>
        <v>0</v>
      </c>
      <c r="BI945" s="230">
        <f>IF(N945="nulová",J945,0)</f>
        <v>0</v>
      </c>
      <c r="BJ945" s="17" t="s">
        <v>84</v>
      </c>
      <c r="BK945" s="230">
        <f>ROUND(I945*H945,2)</f>
        <v>0</v>
      </c>
      <c r="BL945" s="17" t="s">
        <v>262</v>
      </c>
      <c r="BM945" s="229" t="s">
        <v>1293</v>
      </c>
    </row>
    <row r="946" s="2" customFormat="1" ht="33" customHeight="1">
      <c r="A946" s="38"/>
      <c r="B946" s="39"/>
      <c r="C946" s="218" t="s">
        <v>1294</v>
      </c>
      <c r="D946" s="218" t="s">
        <v>146</v>
      </c>
      <c r="E946" s="219" t="s">
        <v>1295</v>
      </c>
      <c r="F946" s="220" t="s">
        <v>1296</v>
      </c>
      <c r="G946" s="221" t="s">
        <v>637</v>
      </c>
      <c r="H946" s="222">
        <v>1</v>
      </c>
      <c r="I946" s="223"/>
      <c r="J946" s="224">
        <f>ROUND(I946*H946,2)</f>
        <v>0</v>
      </c>
      <c r="K946" s="220" t="s">
        <v>150</v>
      </c>
      <c r="L946" s="44"/>
      <c r="M946" s="225" t="s">
        <v>1</v>
      </c>
      <c r="N946" s="226" t="s">
        <v>41</v>
      </c>
      <c r="O946" s="91"/>
      <c r="P946" s="227">
        <f>O946*H946</f>
        <v>0</v>
      </c>
      <c r="Q946" s="227">
        <v>0</v>
      </c>
      <c r="R946" s="227">
        <f>Q946*H946</f>
        <v>0</v>
      </c>
      <c r="S946" s="227">
        <v>0</v>
      </c>
      <c r="T946" s="228">
        <f>S946*H946</f>
        <v>0</v>
      </c>
      <c r="U946" s="38"/>
      <c r="V946" s="38"/>
      <c r="W946" s="38"/>
      <c r="X946" s="38"/>
      <c r="Y946" s="38"/>
      <c r="Z946" s="38"/>
      <c r="AA946" s="38"/>
      <c r="AB946" s="38"/>
      <c r="AC946" s="38"/>
      <c r="AD946" s="38"/>
      <c r="AE946" s="38"/>
      <c r="AR946" s="229" t="s">
        <v>262</v>
      </c>
      <c r="AT946" s="229" t="s">
        <v>146</v>
      </c>
      <c r="AU946" s="229" t="s">
        <v>86</v>
      </c>
      <c r="AY946" s="17" t="s">
        <v>144</v>
      </c>
      <c r="BE946" s="230">
        <f>IF(N946="základní",J946,0)</f>
        <v>0</v>
      </c>
      <c r="BF946" s="230">
        <f>IF(N946="snížená",J946,0)</f>
        <v>0</v>
      </c>
      <c r="BG946" s="230">
        <f>IF(N946="zákl. přenesená",J946,0)</f>
        <v>0</v>
      </c>
      <c r="BH946" s="230">
        <f>IF(N946="sníž. přenesená",J946,0)</f>
        <v>0</v>
      </c>
      <c r="BI946" s="230">
        <f>IF(N946="nulová",J946,0)</f>
        <v>0</v>
      </c>
      <c r="BJ946" s="17" t="s">
        <v>84</v>
      </c>
      <c r="BK946" s="230">
        <f>ROUND(I946*H946,2)</f>
        <v>0</v>
      </c>
      <c r="BL946" s="17" t="s">
        <v>262</v>
      </c>
      <c r="BM946" s="229" t="s">
        <v>1297</v>
      </c>
    </row>
    <row r="947" s="2" customFormat="1">
      <c r="A947" s="38"/>
      <c r="B947" s="39"/>
      <c r="C947" s="40"/>
      <c r="D947" s="231" t="s">
        <v>153</v>
      </c>
      <c r="E947" s="40"/>
      <c r="F947" s="232" t="s">
        <v>1298</v>
      </c>
      <c r="G947" s="40"/>
      <c r="H947" s="40"/>
      <c r="I947" s="233"/>
      <c r="J947" s="40"/>
      <c r="K947" s="40"/>
      <c r="L947" s="44"/>
      <c r="M947" s="234"/>
      <c r="N947" s="235"/>
      <c r="O947" s="91"/>
      <c r="P947" s="91"/>
      <c r="Q947" s="91"/>
      <c r="R947" s="91"/>
      <c r="S947" s="91"/>
      <c r="T947" s="92"/>
      <c r="U947" s="38"/>
      <c r="V947" s="38"/>
      <c r="W947" s="38"/>
      <c r="X947" s="38"/>
      <c r="Y947" s="38"/>
      <c r="Z947" s="38"/>
      <c r="AA947" s="38"/>
      <c r="AB947" s="38"/>
      <c r="AC947" s="38"/>
      <c r="AD947" s="38"/>
      <c r="AE947" s="38"/>
      <c r="AT947" s="17" t="s">
        <v>153</v>
      </c>
      <c r="AU947" s="17" t="s">
        <v>86</v>
      </c>
    </row>
    <row r="948" s="2" customFormat="1" ht="21.75" customHeight="1">
      <c r="A948" s="38"/>
      <c r="B948" s="39"/>
      <c r="C948" s="269" t="s">
        <v>1299</v>
      </c>
      <c r="D948" s="269" t="s">
        <v>193</v>
      </c>
      <c r="E948" s="270" t="s">
        <v>1300</v>
      </c>
      <c r="F948" s="271" t="s">
        <v>1301</v>
      </c>
      <c r="G948" s="272" t="s">
        <v>204</v>
      </c>
      <c r="H948" s="273">
        <v>1</v>
      </c>
      <c r="I948" s="274"/>
      <c r="J948" s="275">
        <f>ROUND(I948*H948,2)</f>
        <v>0</v>
      </c>
      <c r="K948" s="271" t="s">
        <v>150</v>
      </c>
      <c r="L948" s="276"/>
      <c r="M948" s="277" t="s">
        <v>1</v>
      </c>
      <c r="N948" s="278" t="s">
        <v>41</v>
      </c>
      <c r="O948" s="91"/>
      <c r="P948" s="227">
        <f>O948*H948</f>
        <v>0</v>
      </c>
      <c r="Q948" s="227">
        <v>0.0028700000000000002</v>
      </c>
      <c r="R948" s="227">
        <f>Q948*H948</f>
        <v>0.0028700000000000002</v>
      </c>
      <c r="S948" s="227">
        <v>0</v>
      </c>
      <c r="T948" s="228">
        <f>S948*H948</f>
        <v>0</v>
      </c>
      <c r="U948" s="38"/>
      <c r="V948" s="38"/>
      <c r="W948" s="38"/>
      <c r="X948" s="38"/>
      <c r="Y948" s="38"/>
      <c r="Z948" s="38"/>
      <c r="AA948" s="38"/>
      <c r="AB948" s="38"/>
      <c r="AC948" s="38"/>
      <c r="AD948" s="38"/>
      <c r="AE948" s="38"/>
      <c r="AR948" s="229" t="s">
        <v>380</v>
      </c>
      <c r="AT948" s="229" t="s">
        <v>193</v>
      </c>
      <c r="AU948" s="229" t="s">
        <v>86</v>
      </c>
      <c r="AY948" s="17" t="s">
        <v>144</v>
      </c>
      <c r="BE948" s="230">
        <f>IF(N948="základní",J948,0)</f>
        <v>0</v>
      </c>
      <c r="BF948" s="230">
        <f>IF(N948="snížená",J948,0)</f>
        <v>0</v>
      </c>
      <c r="BG948" s="230">
        <f>IF(N948="zákl. přenesená",J948,0)</f>
        <v>0</v>
      </c>
      <c r="BH948" s="230">
        <f>IF(N948="sníž. přenesená",J948,0)</f>
        <v>0</v>
      </c>
      <c r="BI948" s="230">
        <f>IF(N948="nulová",J948,0)</f>
        <v>0</v>
      </c>
      <c r="BJ948" s="17" t="s">
        <v>84</v>
      </c>
      <c r="BK948" s="230">
        <f>ROUND(I948*H948,2)</f>
        <v>0</v>
      </c>
      <c r="BL948" s="17" t="s">
        <v>262</v>
      </c>
      <c r="BM948" s="229" t="s">
        <v>1302</v>
      </c>
    </row>
    <row r="949" s="2" customFormat="1" ht="24.15" customHeight="1">
      <c r="A949" s="38"/>
      <c r="B949" s="39"/>
      <c r="C949" s="218" t="s">
        <v>1303</v>
      </c>
      <c r="D949" s="218" t="s">
        <v>146</v>
      </c>
      <c r="E949" s="219" t="s">
        <v>1304</v>
      </c>
      <c r="F949" s="220" t="s">
        <v>1305</v>
      </c>
      <c r="G949" s="221" t="s">
        <v>637</v>
      </c>
      <c r="H949" s="222">
        <v>2</v>
      </c>
      <c r="I949" s="223"/>
      <c r="J949" s="224">
        <f>ROUND(I949*H949,2)</f>
        <v>0</v>
      </c>
      <c r="K949" s="220" t="s">
        <v>150</v>
      </c>
      <c r="L949" s="44"/>
      <c r="M949" s="225" t="s">
        <v>1</v>
      </c>
      <c r="N949" s="226" t="s">
        <v>41</v>
      </c>
      <c r="O949" s="91"/>
      <c r="P949" s="227">
        <f>O949*H949</f>
        <v>0</v>
      </c>
      <c r="Q949" s="227">
        <v>0</v>
      </c>
      <c r="R949" s="227">
        <f>Q949*H949</f>
        <v>0</v>
      </c>
      <c r="S949" s="227">
        <v>0</v>
      </c>
      <c r="T949" s="228">
        <f>S949*H949</f>
        <v>0</v>
      </c>
      <c r="U949" s="38"/>
      <c r="V949" s="38"/>
      <c r="W949" s="38"/>
      <c r="X949" s="38"/>
      <c r="Y949" s="38"/>
      <c r="Z949" s="38"/>
      <c r="AA949" s="38"/>
      <c r="AB949" s="38"/>
      <c r="AC949" s="38"/>
      <c r="AD949" s="38"/>
      <c r="AE949" s="38"/>
      <c r="AR949" s="229" t="s">
        <v>262</v>
      </c>
      <c r="AT949" s="229" t="s">
        <v>146</v>
      </c>
      <c r="AU949" s="229" t="s">
        <v>86</v>
      </c>
      <c r="AY949" s="17" t="s">
        <v>144</v>
      </c>
      <c r="BE949" s="230">
        <f>IF(N949="základní",J949,0)</f>
        <v>0</v>
      </c>
      <c r="BF949" s="230">
        <f>IF(N949="snížená",J949,0)</f>
        <v>0</v>
      </c>
      <c r="BG949" s="230">
        <f>IF(N949="zákl. přenesená",J949,0)</f>
        <v>0</v>
      </c>
      <c r="BH949" s="230">
        <f>IF(N949="sníž. přenesená",J949,0)</f>
        <v>0</v>
      </c>
      <c r="BI949" s="230">
        <f>IF(N949="nulová",J949,0)</f>
        <v>0</v>
      </c>
      <c r="BJ949" s="17" t="s">
        <v>84</v>
      </c>
      <c r="BK949" s="230">
        <f>ROUND(I949*H949,2)</f>
        <v>0</v>
      </c>
      <c r="BL949" s="17" t="s">
        <v>262</v>
      </c>
      <c r="BM949" s="229" t="s">
        <v>1306</v>
      </c>
    </row>
    <row r="950" s="2" customFormat="1">
      <c r="A950" s="38"/>
      <c r="B950" s="39"/>
      <c r="C950" s="40"/>
      <c r="D950" s="231" t="s">
        <v>153</v>
      </c>
      <c r="E950" s="40"/>
      <c r="F950" s="232" t="s">
        <v>1307</v>
      </c>
      <c r="G950" s="40"/>
      <c r="H950" s="40"/>
      <c r="I950" s="233"/>
      <c r="J950" s="40"/>
      <c r="K950" s="40"/>
      <c r="L950" s="44"/>
      <c r="M950" s="234"/>
      <c r="N950" s="235"/>
      <c r="O950" s="91"/>
      <c r="P950" s="91"/>
      <c r="Q950" s="91"/>
      <c r="R950" s="91"/>
      <c r="S950" s="91"/>
      <c r="T950" s="92"/>
      <c r="U950" s="38"/>
      <c r="V950" s="38"/>
      <c r="W950" s="38"/>
      <c r="X950" s="38"/>
      <c r="Y950" s="38"/>
      <c r="Z950" s="38"/>
      <c r="AA950" s="38"/>
      <c r="AB950" s="38"/>
      <c r="AC950" s="38"/>
      <c r="AD950" s="38"/>
      <c r="AE950" s="38"/>
      <c r="AT950" s="17" t="s">
        <v>153</v>
      </c>
      <c r="AU950" s="17" t="s">
        <v>86</v>
      </c>
    </row>
    <row r="951" s="2" customFormat="1" ht="21.75" customHeight="1">
      <c r="A951" s="38"/>
      <c r="B951" s="39"/>
      <c r="C951" s="269" t="s">
        <v>1308</v>
      </c>
      <c r="D951" s="269" t="s">
        <v>193</v>
      </c>
      <c r="E951" s="270" t="s">
        <v>1263</v>
      </c>
      <c r="F951" s="271" t="s">
        <v>1264</v>
      </c>
      <c r="G951" s="272" t="s">
        <v>204</v>
      </c>
      <c r="H951" s="273">
        <v>0.5</v>
      </c>
      <c r="I951" s="274"/>
      <c r="J951" s="275">
        <f>ROUND(I951*H951,2)</f>
        <v>0</v>
      </c>
      <c r="K951" s="271" t="s">
        <v>150</v>
      </c>
      <c r="L951" s="276"/>
      <c r="M951" s="277" t="s">
        <v>1</v>
      </c>
      <c r="N951" s="278" t="s">
        <v>41</v>
      </c>
      <c r="O951" s="91"/>
      <c r="P951" s="227">
        <f>O951*H951</f>
        <v>0</v>
      </c>
      <c r="Q951" s="227">
        <v>0.0050400000000000002</v>
      </c>
      <c r="R951" s="227">
        <f>Q951*H951</f>
        <v>0.0025200000000000001</v>
      </c>
      <c r="S951" s="227">
        <v>0</v>
      </c>
      <c r="T951" s="228">
        <f>S951*H951</f>
        <v>0</v>
      </c>
      <c r="U951" s="38"/>
      <c r="V951" s="38"/>
      <c r="W951" s="38"/>
      <c r="X951" s="38"/>
      <c r="Y951" s="38"/>
      <c r="Z951" s="38"/>
      <c r="AA951" s="38"/>
      <c r="AB951" s="38"/>
      <c r="AC951" s="38"/>
      <c r="AD951" s="38"/>
      <c r="AE951" s="38"/>
      <c r="AR951" s="229" t="s">
        <v>380</v>
      </c>
      <c r="AT951" s="229" t="s">
        <v>193</v>
      </c>
      <c r="AU951" s="229" t="s">
        <v>86</v>
      </c>
      <c r="AY951" s="17" t="s">
        <v>144</v>
      </c>
      <c r="BE951" s="230">
        <f>IF(N951="základní",J951,0)</f>
        <v>0</v>
      </c>
      <c r="BF951" s="230">
        <f>IF(N951="snížená",J951,0)</f>
        <v>0</v>
      </c>
      <c r="BG951" s="230">
        <f>IF(N951="zákl. přenesená",J951,0)</f>
        <v>0</v>
      </c>
      <c r="BH951" s="230">
        <f>IF(N951="sníž. přenesená",J951,0)</f>
        <v>0</v>
      </c>
      <c r="BI951" s="230">
        <f>IF(N951="nulová",J951,0)</f>
        <v>0</v>
      </c>
      <c r="BJ951" s="17" t="s">
        <v>84</v>
      </c>
      <c r="BK951" s="230">
        <f>ROUND(I951*H951,2)</f>
        <v>0</v>
      </c>
      <c r="BL951" s="17" t="s">
        <v>262</v>
      </c>
      <c r="BM951" s="229" t="s">
        <v>1309</v>
      </c>
    </row>
    <row r="952" s="2" customFormat="1" ht="24.15" customHeight="1">
      <c r="A952" s="38"/>
      <c r="B952" s="39"/>
      <c r="C952" s="218" t="s">
        <v>1310</v>
      </c>
      <c r="D952" s="218" t="s">
        <v>146</v>
      </c>
      <c r="E952" s="219" t="s">
        <v>1311</v>
      </c>
      <c r="F952" s="220" t="s">
        <v>1312</v>
      </c>
      <c r="G952" s="221" t="s">
        <v>637</v>
      </c>
      <c r="H952" s="222">
        <v>1</v>
      </c>
      <c r="I952" s="223"/>
      <c r="J952" s="224">
        <f>ROUND(I952*H952,2)</f>
        <v>0</v>
      </c>
      <c r="K952" s="220" t="s">
        <v>150</v>
      </c>
      <c r="L952" s="44"/>
      <c r="M952" s="225" t="s">
        <v>1</v>
      </c>
      <c r="N952" s="226" t="s">
        <v>41</v>
      </c>
      <c r="O952" s="91"/>
      <c r="P952" s="227">
        <f>O952*H952</f>
        <v>0</v>
      </c>
      <c r="Q952" s="227">
        <v>0</v>
      </c>
      <c r="R952" s="227">
        <f>Q952*H952</f>
        <v>0</v>
      </c>
      <c r="S952" s="227">
        <v>0</v>
      </c>
      <c r="T952" s="228">
        <f>S952*H952</f>
        <v>0</v>
      </c>
      <c r="U952" s="38"/>
      <c r="V952" s="38"/>
      <c r="W952" s="38"/>
      <c r="X952" s="38"/>
      <c r="Y952" s="38"/>
      <c r="Z952" s="38"/>
      <c r="AA952" s="38"/>
      <c r="AB952" s="38"/>
      <c r="AC952" s="38"/>
      <c r="AD952" s="38"/>
      <c r="AE952" s="38"/>
      <c r="AR952" s="229" t="s">
        <v>262</v>
      </c>
      <c r="AT952" s="229" t="s">
        <v>146</v>
      </c>
      <c r="AU952" s="229" t="s">
        <v>86</v>
      </c>
      <c r="AY952" s="17" t="s">
        <v>144</v>
      </c>
      <c r="BE952" s="230">
        <f>IF(N952="základní",J952,0)</f>
        <v>0</v>
      </c>
      <c r="BF952" s="230">
        <f>IF(N952="snížená",J952,0)</f>
        <v>0</v>
      </c>
      <c r="BG952" s="230">
        <f>IF(N952="zákl. přenesená",J952,0)</f>
        <v>0</v>
      </c>
      <c r="BH952" s="230">
        <f>IF(N952="sníž. přenesená",J952,0)</f>
        <v>0</v>
      </c>
      <c r="BI952" s="230">
        <f>IF(N952="nulová",J952,0)</f>
        <v>0</v>
      </c>
      <c r="BJ952" s="17" t="s">
        <v>84</v>
      </c>
      <c r="BK952" s="230">
        <f>ROUND(I952*H952,2)</f>
        <v>0</v>
      </c>
      <c r="BL952" s="17" t="s">
        <v>262</v>
      </c>
      <c r="BM952" s="229" t="s">
        <v>1313</v>
      </c>
    </row>
    <row r="953" s="2" customFormat="1">
      <c r="A953" s="38"/>
      <c r="B953" s="39"/>
      <c r="C953" s="40"/>
      <c r="D953" s="231" t="s">
        <v>153</v>
      </c>
      <c r="E953" s="40"/>
      <c r="F953" s="232" t="s">
        <v>1314</v>
      </c>
      <c r="G953" s="40"/>
      <c r="H953" s="40"/>
      <c r="I953" s="233"/>
      <c r="J953" s="40"/>
      <c r="K953" s="40"/>
      <c r="L953" s="44"/>
      <c r="M953" s="234"/>
      <c r="N953" s="235"/>
      <c r="O953" s="91"/>
      <c r="P953" s="91"/>
      <c r="Q953" s="91"/>
      <c r="R953" s="91"/>
      <c r="S953" s="91"/>
      <c r="T953" s="92"/>
      <c r="U953" s="38"/>
      <c r="V953" s="38"/>
      <c r="W953" s="38"/>
      <c r="X953" s="38"/>
      <c r="Y953" s="38"/>
      <c r="Z953" s="38"/>
      <c r="AA953" s="38"/>
      <c r="AB953" s="38"/>
      <c r="AC953" s="38"/>
      <c r="AD953" s="38"/>
      <c r="AE953" s="38"/>
      <c r="AT953" s="17" t="s">
        <v>153</v>
      </c>
      <c r="AU953" s="17" t="s">
        <v>86</v>
      </c>
    </row>
    <row r="954" s="2" customFormat="1" ht="21.75" customHeight="1">
      <c r="A954" s="38"/>
      <c r="B954" s="39"/>
      <c r="C954" s="269" t="s">
        <v>1315</v>
      </c>
      <c r="D954" s="269" t="s">
        <v>193</v>
      </c>
      <c r="E954" s="270" t="s">
        <v>1316</v>
      </c>
      <c r="F954" s="271" t="s">
        <v>1317</v>
      </c>
      <c r="G954" s="272" t="s">
        <v>204</v>
      </c>
      <c r="H954" s="273">
        <v>1</v>
      </c>
      <c r="I954" s="274"/>
      <c r="J954" s="275">
        <f>ROUND(I954*H954,2)</f>
        <v>0</v>
      </c>
      <c r="K954" s="271" t="s">
        <v>150</v>
      </c>
      <c r="L954" s="276"/>
      <c r="M954" s="277" t="s">
        <v>1</v>
      </c>
      <c r="N954" s="278" t="s">
        <v>41</v>
      </c>
      <c r="O954" s="91"/>
      <c r="P954" s="227">
        <f>O954*H954</f>
        <v>0</v>
      </c>
      <c r="Q954" s="227">
        <v>0.0057600000000000004</v>
      </c>
      <c r="R954" s="227">
        <f>Q954*H954</f>
        <v>0.0057600000000000004</v>
      </c>
      <c r="S954" s="227">
        <v>0</v>
      </c>
      <c r="T954" s="228">
        <f>S954*H954</f>
        <v>0</v>
      </c>
      <c r="U954" s="38"/>
      <c r="V954" s="38"/>
      <c r="W954" s="38"/>
      <c r="X954" s="38"/>
      <c r="Y954" s="38"/>
      <c r="Z954" s="38"/>
      <c r="AA954" s="38"/>
      <c r="AB954" s="38"/>
      <c r="AC954" s="38"/>
      <c r="AD954" s="38"/>
      <c r="AE954" s="38"/>
      <c r="AR954" s="229" t="s">
        <v>380</v>
      </c>
      <c r="AT954" s="229" t="s">
        <v>193</v>
      </c>
      <c r="AU954" s="229" t="s">
        <v>86</v>
      </c>
      <c r="AY954" s="17" t="s">
        <v>144</v>
      </c>
      <c r="BE954" s="230">
        <f>IF(N954="základní",J954,0)</f>
        <v>0</v>
      </c>
      <c r="BF954" s="230">
        <f>IF(N954="snížená",J954,0)</f>
        <v>0</v>
      </c>
      <c r="BG954" s="230">
        <f>IF(N954="zákl. přenesená",J954,0)</f>
        <v>0</v>
      </c>
      <c r="BH954" s="230">
        <f>IF(N954="sníž. přenesená",J954,0)</f>
        <v>0</v>
      </c>
      <c r="BI954" s="230">
        <f>IF(N954="nulová",J954,0)</f>
        <v>0</v>
      </c>
      <c r="BJ954" s="17" t="s">
        <v>84</v>
      </c>
      <c r="BK954" s="230">
        <f>ROUND(I954*H954,2)</f>
        <v>0</v>
      </c>
      <c r="BL954" s="17" t="s">
        <v>262</v>
      </c>
      <c r="BM954" s="229" t="s">
        <v>1318</v>
      </c>
    </row>
    <row r="955" s="2" customFormat="1" ht="16.5" customHeight="1">
      <c r="A955" s="38"/>
      <c r="B955" s="39"/>
      <c r="C955" s="218" t="s">
        <v>1319</v>
      </c>
      <c r="D955" s="218" t="s">
        <v>146</v>
      </c>
      <c r="E955" s="219" t="s">
        <v>1320</v>
      </c>
      <c r="F955" s="220" t="s">
        <v>1321</v>
      </c>
      <c r="G955" s="221" t="s">
        <v>204</v>
      </c>
      <c r="H955" s="222">
        <v>24.109999999999999</v>
      </c>
      <c r="I955" s="223"/>
      <c r="J955" s="224">
        <f>ROUND(I955*H955,2)</f>
        <v>0</v>
      </c>
      <c r="K955" s="220" t="s">
        <v>150</v>
      </c>
      <c r="L955" s="44"/>
      <c r="M955" s="225" t="s">
        <v>1</v>
      </c>
      <c r="N955" s="226" t="s">
        <v>41</v>
      </c>
      <c r="O955" s="91"/>
      <c r="P955" s="227">
        <f>O955*H955</f>
        <v>0</v>
      </c>
      <c r="Q955" s="227">
        <v>0</v>
      </c>
      <c r="R955" s="227">
        <f>Q955*H955</f>
        <v>0</v>
      </c>
      <c r="S955" s="227">
        <v>0</v>
      </c>
      <c r="T955" s="228">
        <f>S955*H955</f>
        <v>0</v>
      </c>
      <c r="U955" s="38"/>
      <c r="V955" s="38"/>
      <c r="W955" s="38"/>
      <c r="X955" s="38"/>
      <c r="Y955" s="38"/>
      <c r="Z955" s="38"/>
      <c r="AA955" s="38"/>
      <c r="AB955" s="38"/>
      <c r="AC955" s="38"/>
      <c r="AD955" s="38"/>
      <c r="AE955" s="38"/>
      <c r="AR955" s="229" t="s">
        <v>262</v>
      </c>
      <c r="AT955" s="229" t="s">
        <v>146</v>
      </c>
      <c r="AU955" s="229" t="s">
        <v>86</v>
      </c>
      <c r="AY955" s="17" t="s">
        <v>144</v>
      </c>
      <c r="BE955" s="230">
        <f>IF(N955="základní",J955,0)</f>
        <v>0</v>
      </c>
      <c r="BF955" s="230">
        <f>IF(N955="snížená",J955,0)</f>
        <v>0</v>
      </c>
      <c r="BG955" s="230">
        <f>IF(N955="zákl. přenesená",J955,0)</f>
        <v>0</v>
      </c>
      <c r="BH955" s="230">
        <f>IF(N955="sníž. přenesená",J955,0)</f>
        <v>0</v>
      </c>
      <c r="BI955" s="230">
        <f>IF(N955="nulová",J955,0)</f>
        <v>0</v>
      </c>
      <c r="BJ955" s="17" t="s">
        <v>84</v>
      </c>
      <c r="BK955" s="230">
        <f>ROUND(I955*H955,2)</f>
        <v>0</v>
      </c>
      <c r="BL955" s="17" t="s">
        <v>262</v>
      </c>
      <c r="BM955" s="229" t="s">
        <v>1322</v>
      </c>
    </row>
    <row r="956" s="2" customFormat="1">
      <c r="A956" s="38"/>
      <c r="B956" s="39"/>
      <c r="C956" s="40"/>
      <c r="D956" s="231" t="s">
        <v>153</v>
      </c>
      <c r="E956" s="40"/>
      <c r="F956" s="232" t="s">
        <v>1323</v>
      </c>
      <c r="G956" s="40"/>
      <c r="H956" s="40"/>
      <c r="I956" s="233"/>
      <c r="J956" s="40"/>
      <c r="K956" s="40"/>
      <c r="L956" s="44"/>
      <c r="M956" s="234"/>
      <c r="N956" s="235"/>
      <c r="O956" s="91"/>
      <c r="P956" s="91"/>
      <c r="Q956" s="91"/>
      <c r="R956" s="91"/>
      <c r="S956" s="91"/>
      <c r="T956" s="92"/>
      <c r="U956" s="38"/>
      <c r="V956" s="38"/>
      <c r="W956" s="38"/>
      <c r="X956" s="38"/>
      <c r="Y956" s="38"/>
      <c r="Z956" s="38"/>
      <c r="AA956" s="38"/>
      <c r="AB956" s="38"/>
      <c r="AC956" s="38"/>
      <c r="AD956" s="38"/>
      <c r="AE956" s="38"/>
      <c r="AT956" s="17" t="s">
        <v>153</v>
      </c>
      <c r="AU956" s="17" t="s">
        <v>86</v>
      </c>
    </row>
    <row r="957" s="14" customFormat="1">
      <c r="A957" s="14"/>
      <c r="B957" s="247"/>
      <c r="C957" s="248"/>
      <c r="D957" s="238" t="s">
        <v>155</v>
      </c>
      <c r="E957" s="249" t="s">
        <v>1</v>
      </c>
      <c r="F957" s="250" t="s">
        <v>1324</v>
      </c>
      <c r="G957" s="248"/>
      <c r="H957" s="251">
        <v>3.0099999999999998</v>
      </c>
      <c r="I957" s="252"/>
      <c r="J957" s="248"/>
      <c r="K957" s="248"/>
      <c r="L957" s="253"/>
      <c r="M957" s="254"/>
      <c r="N957" s="255"/>
      <c r="O957" s="255"/>
      <c r="P957" s="255"/>
      <c r="Q957" s="255"/>
      <c r="R957" s="255"/>
      <c r="S957" s="255"/>
      <c r="T957" s="256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57" t="s">
        <v>155</v>
      </c>
      <c r="AU957" s="257" t="s">
        <v>86</v>
      </c>
      <c r="AV957" s="14" t="s">
        <v>86</v>
      </c>
      <c r="AW957" s="14" t="s">
        <v>33</v>
      </c>
      <c r="AX957" s="14" t="s">
        <v>76</v>
      </c>
      <c r="AY957" s="257" t="s">
        <v>144</v>
      </c>
    </row>
    <row r="958" s="14" customFormat="1">
      <c r="A958" s="14"/>
      <c r="B958" s="247"/>
      <c r="C958" s="248"/>
      <c r="D958" s="238" t="s">
        <v>155</v>
      </c>
      <c r="E958" s="249" t="s">
        <v>1</v>
      </c>
      <c r="F958" s="250" t="s">
        <v>1325</v>
      </c>
      <c r="G958" s="248"/>
      <c r="H958" s="251">
        <v>12.5</v>
      </c>
      <c r="I958" s="252"/>
      <c r="J958" s="248"/>
      <c r="K958" s="248"/>
      <c r="L958" s="253"/>
      <c r="M958" s="254"/>
      <c r="N958" s="255"/>
      <c r="O958" s="255"/>
      <c r="P958" s="255"/>
      <c r="Q958" s="255"/>
      <c r="R958" s="255"/>
      <c r="S958" s="255"/>
      <c r="T958" s="256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257" t="s">
        <v>155</v>
      </c>
      <c r="AU958" s="257" t="s">
        <v>86</v>
      </c>
      <c r="AV958" s="14" t="s">
        <v>86</v>
      </c>
      <c r="AW958" s="14" t="s">
        <v>33</v>
      </c>
      <c r="AX958" s="14" t="s">
        <v>76</v>
      </c>
      <c r="AY958" s="257" t="s">
        <v>144</v>
      </c>
    </row>
    <row r="959" s="14" customFormat="1">
      <c r="A959" s="14"/>
      <c r="B959" s="247"/>
      <c r="C959" s="248"/>
      <c r="D959" s="238" t="s">
        <v>155</v>
      </c>
      <c r="E959" s="249" t="s">
        <v>1</v>
      </c>
      <c r="F959" s="250" t="s">
        <v>1239</v>
      </c>
      <c r="G959" s="248"/>
      <c r="H959" s="251">
        <v>8.5999999999999996</v>
      </c>
      <c r="I959" s="252"/>
      <c r="J959" s="248"/>
      <c r="K959" s="248"/>
      <c r="L959" s="253"/>
      <c r="M959" s="254"/>
      <c r="N959" s="255"/>
      <c r="O959" s="255"/>
      <c r="P959" s="255"/>
      <c r="Q959" s="255"/>
      <c r="R959" s="255"/>
      <c r="S959" s="255"/>
      <c r="T959" s="256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257" t="s">
        <v>155</v>
      </c>
      <c r="AU959" s="257" t="s">
        <v>86</v>
      </c>
      <c r="AV959" s="14" t="s">
        <v>86</v>
      </c>
      <c r="AW959" s="14" t="s">
        <v>33</v>
      </c>
      <c r="AX959" s="14" t="s">
        <v>76</v>
      </c>
      <c r="AY959" s="257" t="s">
        <v>144</v>
      </c>
    </row>
    <row r="960" s="15" customFormat="1">
      <c r="A960" s="15"/>
      <c r="B960" s="258"/>
      <c r="C960" s="259"/>
      <c r="D960" s="238" t="s">
        <v>155</v>
      </c>
      <c r="E960" s="260" t="s">
        <v>1</v>
      </c>
      <c r="F960" s="261" t="s">
        <v>160</v>
      </c>
      <c r="G960" s="259"/>
      <c r="H960" s="262">
        <v>24.109999999999999</v>
      </c>
      <c r="I960" s="263"/>
      <c r="J960" s="259"/>
      <c r="K960" s="259"/>
      <c r="L960" s="264"/>
      <c r="M960" s="265"/>
      <c r="N960" s="266"/>
      <c r="O960" s="266"/>
      <c r="P960" s="266"/>
      <c r="Q960" s="266"/>
      <c r="R960" s="266"/>
      <c r="S960" s="266"/>
      <c r="T960" s="267"/>
      <c r="U960" s="15"/>
      <c r="V960" s="15"/>
      <c r="W960" s="15"/>
      <c r="X960" s="15"/>
      <c r="Y960" s="15"/>
      <c r="Z960" s="15"/>
      <c r="AA960" s="15"/>
      <c r="AB960" s="15"/>
      <c r="AC960" s="15"/>
      <c r="AD960" s="15"/>
      <c r="AE960" s="15"/>
      <c r="AT960" s="268" t="s">
        <v>155</v>
      </c>
      <c r="AU960" s="268" t="s">
        <v>86</v>
      </c>
      <c r="AV960" s="15" t="s">
        <v>151</v>
      </c>
      <c r="AW960" s="15" t="s">
        <v>33</v>
      </c>
      <c r="AX960" s="15" t="s">
        <v>84</v>
      </c>
      <c r="AY960" s="268" t="s">
        <v>144</v>
      </c>
    </row>
    <row r="961" s="2" customFormat="1" ht="24.15" customHeight="1">
      <c r="A961" s="38"/>
      <c r="B961" s="39"/>
      <c r="C961" s="269" t="s">
        <v>1326</v>
      </c>
      <c r="D961" s="269" t="s">
        <v>193</v>
      </c>
      <c r="E961" s="270" t="s">
        <v>1327</v>
      </c>
      <c r="F961" s="271" t="s">
        <v>1328</v>
      </c>
      <c r="G961" s="272" t="s">
        <v>204</v>
      </c>
      <c r="H961" s="273">
        <v>28.931999999999999</v>
      </c>
      <c r="I961" s="274"/>
      <c r="J961" s="275">
        <f>ROUND(I961*H961,2)</f>
        <v>0</v>
      </c>
      <c r="K961" s="271" t="s">
        <v>150</v>
      </c>
      <c r="L961" s="276"/>
      <c r="M961" s="277" t="s">
        <v>1</v>
      </c>
      <c r="N961" s="278" t="s">
        <v>41</v>
      </c>
      <c r="O961" s="91"/>
      <c r="P961" s="227">
        <f>O961*H961</f>
        <v>0</v>
      </c>
      <c r="Q961" s="227">
        <v>0.00167</v>
      </c>
      <c r="R961" s="227">
        <f>Q961*H961</f>
        <v>0.048316440000000002</v>
      </c>
      <c r="S961" s="227">
        <v>0</v>
      </c>
      <c r="T961" s="228">
        <f>S961*H961</f>
        <v>0</v>
      </c>
      <c r="U961" s="38"/>
      <c r="V961" s="38"/>
      <c r="W961" s="38"/>
      <c r="X961" s="38"/>
      <c r="Y961" s="38"/>
      <c r="Z961" s="38"/>
      <c r="AA961" s="38"/>
      <c r="AB961" s="38"/>
      <c r="AC961" s="38"/>
      <c r="AD961" s="38"/>
      <c r="AE961" s="38"/>
      <c r="AR961" s="229" t="s">
        <v>380</v>
      </c>
      <c r="AT961" s="229" t="s">
        <v>193</v>
      </c>
      <c r="AU961" s="229" t="s">
        <v>86</v>
      </c>
      <c r="AY961" s="17" t="s">
        <v>144</v>
      </c>
      <c r="BE961" s="230">
        <f>IF(N961="základní",J961,0)</f>
        <v>0</v>
      </c>
      <c r="BF961" s="230">
        <f>IF(N961="snížená",J961,0)</f>
        <v>0</v>
      </c>
      <c r="BG961" s="230">
        <f>IF(N961="zákl. přenesená",J961,0)</f>
        <v>0</v>
      </c>
      <c r="BH961" s="230">
        <f>IF(N961="sníž. přenesená",J961,0)</f>
        <v>0</v>
      </c>
      <c r="BI961" s="230">
        <f>IF(N961="nulová",J961,0)</f>
        <v>0</v>
      </c>
      <c r="BJ961" s="17" t="s">
        <v>84</v>
      </c>
      <c r="BK961" s="230">
        <f>ROUND(I961*H961,2)</f>
        <v>0</v>
      </c>
      <c r="BL961" s="17" t="s">
        <v>262</v>
      </c>
      <c r="BM961" s="229" t="s">
        <v>1329</v>
      </c>
    </row>
    <row r="962" s="14" customFormat="1">
      <c r="A962" s="14"/>
      <c r="B962" s="247"/>
      <c r="C962" s="248"/>
      <c r="D962" s="238" t="s">
        <v>155</v>
      </c>
      <c r="E962" s="248"/>
      <c r="F962" s="250" t="s">
        <v>1330</v>
      </c>
      <c r="G962" s="248"/>
      <c r="H962" s="251">
        <v>28.931999999999999</v>
      </c>
      <c r="I962" s="252"/>
      <c r="J962" s="248"/>
      <c r="K962" s="248"/>
      <c r="L962" s="253"/>
      <c r="M962" s="254"/>
      <c r="N962" s="255"/>
      <c r="O962" s="255"/>
      <c r="P962" s="255"/>
      <c r="Q962" s="255"/>
      <c r="R962" s="255"/>
      <c r="S962" s="255"/>
      <c r="T962" s="256"/>
      <c r="U962" s="14"/>
      <c r="V962" s="14"/>
      <c r="W962" s="14"/>
      <c r="X962" s="14"/>
      <c r="Y962" s="14"/>
      <c r="Z962" s="14"/>
      <c r="AA962" s="14"/>
      <c r="AB962" s="14"/>
      <c r="AC962" s="14"/>
      <c r="AD962" s="14"/>
      <c r="AE962" s="14"/>
      <c r="AT962" s="257" t="s">
        <v>155</v>
      </c>
      <c r="AU962" s="257" t="s">
        <v>86</v>
      </c>
      <c r="AV962" s="14" t="s">
        <v>86</v>
      </c>
      <c r="AW962" s="14" t="s">
        <v>4</v>
      </c>
      <c r="AX962" s="14" t="s">
        <v>84</v>
      </c>
      <c r="AY962" s="257" t="s">
        <v>144</v>
      </c>
    </row>
    <row r="963" s="2" customFormat="1" ht="16.5" customHeight="1">
      <c r="A963" s="38"/>
      <c r="B963" s="39"/>
      <c r="C963" s="218" t="s">
        <v>1331</v>
      </c>
      <c r="D963" s="218" t="s">
        <v>146</v>
      </c>
      <c r="E963" s="219" t="s">
        <v>1332</v>
      </c>
      <c r="F963" s="220" t="s">
        <v>1333</v>
      </c>
      <c r="G963" s="221" t="s">
        <v>637</v>
      </c>
      <c r="H963" s="222">
        <v>6</v>
      </c>
      <c r="I963" s="223"/>
      <c r="J963" s="224">
        <f>ROUND(I963*H963,2)</f>
        <v>0</v>
      </c>
      <c r="K963" s="220" t="s">
        <v>150</v>
      </c>
      <c r="L963" s="44"/>
      <c r="M963" s="225" t="s">
        <v>1</v>
      </c>
      <c r="N963" s="226" t="s">
        <v>41</v>
      </c>
      <c r="O963" s="91"/>
      <c r="P963" s="227">
        <f>O963*H963</f>
        <v>0</v>
      </c>
      <c r="Q963" s="227">
        <v>0</v>
      </c>
      <c r="R963" s="227">
        <f>Q963*H963</f>
        <v>0</v>
      </c>
      <c r="S963" s="227">
        <v>0</v>
      </c>
      <c r="T963" s="228">
        <f>S963*H963</f>
        <v>0</v>
      </c>
      <c r="U963" s="38"/>
      <c r="V963" s="38"/>
      <c r="W963" s="38"/>
      <c r="X963" s="38"/>
      <c r="Y963" s="38"/>
      <c r="Z963" s="38"/>
      <c r="AA963" s="38"/>
      <c r="AB963" s="38"/>
      <c r="AC963" s="38"/>
      <c r="AD963" s="38"/>
      <c r="AE963" s="38"/>
      <c r="AR963" s="229" t="s">
        <v>262</v>
      </c>
      <c r="AT963" s="229" t="s">
        <v>146</v>
      </c>
      <c r="AU963" s="229" t="s">
        <v>86</v>
      </c>
      <c r="AY963" s="17" t="s">
        <v>144</v>
      </c>
      <c r="BE963" s="230">
        <f>IF(N963="základní",J963,0)</f>
        <v>0</v>
      </c>
      <c r="BF963" s="230">
        <f>IF(N963="snížená",J963,0)</f>
        <v>0</v>
      </c>
      <c r="BG963" s="230">
        <f>IF(N963="zákl. přenesená",J963,0)</f>
        <v>0</v>
      </c>
      <c r="BH963" s="230">
        <f>IF(N963="sníž. přenesená",J963,0)</f>
        <v>0</v>
      </c>
      <c r="BI963" s="230">
        <f>IF(N963="nulová",J963,0)</f>
        <v>0</v>
      </c>
      <c r="BJ963" s="17" t="s">
        <v>84</v>
      </c>
      <c r="BK963" s="230">
        <f>ROUND(I963*H963,2)</f>
        <v>0</v>
      </c>
      <c r="BL963" s="17" t="s">
        <v>262</v>
      </c>
      <c r="BM963" s="229" t="s">
        <v>1334</v>
      </c>
    </row>
    <row r="964" s="2" customFormat="1">
      <c r="A964" s="38"/>
      <c r="B964" s="39"/>
      <c r="C964" s="40"/>
      <c r="D964" s="231" t="s">
        <v>153</v>
      </c>
      <c r="E964" s="40"/>
      <c r="F964" s="232" t="s">
        <v>1335</v>
      </c>
      <c r="G964" s="40"/>
      <c r="H964" s="40"/>
      <c r="I964" s="233"/>
      <c r="J964" s="40"/>
      <c r="K964" s="40"/>
      <c r="L964" s="44"/>
      <c r="M964" s="234"/>
      <c r="N964" s="235"/>
      <c r="O964" s="91"/>
      <c r="P964" s="91"/>
      <c r="Q964" s="91"/>
      <c r="R964" s="91"/>
      <c r="S964" s="91"/>
      <c r="T964" s="92"/>
      <c r="U964" s="38"/>
      <c r="V964" s="38"/>
      <c r="W964" s="38"/>
      <c r="X964" s="38"/>
      <c r="Y964" s="38"/>
      <c r="Z964" s="38"/>
      <c r="AA964" s="38"/>
      <c r="AB964" s="38"/>
      <c r="AC964" s="38"/>
      <c r="AD964" s="38"/>
      <c r="AE964" s="38"/>
      <c r="AT964" s="17" t="s">
        <v>153</v>
      </c>
      <c r="AU964" s="17" t="s">
        <v>86</v>
      </c>
    </row>
    <row r="965" s="2" customFormat="1" ht="24.15" customHeight="1">
      <c r="A965" s="38"/>
      <c r="B965" s="39"/>
      <c r="C965" s="269" t="s">
        <v>1336</v>
      </c>
      <c r="D965" s="269" t="s">
        <v>193</v>
      </c>
      <c r="E965" s="270" t="s">
        <v>1337</v>
      </c>
      <c r="F965" s="271" t="s">
        <v>1338</v>
      </c>
      <c r="G965" s="272" t="s">
        <v>637</v>
      </c>
      <c r="H965" s="273">
        <v>6</v>
      </c>
      <c r="I965" s="274"/>
      <c r="J965" s="275">
        <f>ROUND(I965*H965,2)</f>
        <v>0</v>
      </c>
      <c r="K965" s="271" t="s">
        <v>150</v>
      </c>
      <c r="L965" s="276"/>
      <c r="M965" s="277" t="s">
        <v>1</v>
      </c>
      <c r="N965" s="278" t="s">
        <v>41</v>
      </c>
      <c r="O965" s="91"/>
      <c r="P965" s="227">
        <f>O965*H965</f>
        <v>0</v>
      </c>
      <c r="Q965" s="227">
        <v>8.0000000000000007E-05</v>
      </c>
      <c r="R965" s="227">
        <f>Q965*H965</f>
        <v>0.00048000000000000007</v>
      </c>
      <c r="S965" s="227">
        <v>0</v>
      </c>
      <c r="T965" s="228">
        <f>S965*H965</f>
        <v>0</v>
      </c>
      <c r="U965" s="38"/>
      <c r="V965" s="38"/>
      <c r="W965" s="38"/>
      <c r="X965" s="38"/>
      <c r="Y965" s="38"/>
      <c r="Z965" s="38"/>
      <c r="AA965" s="38"/>
      <c r="AB965" s="38"/>
      <c r="AC965" s="38"/>
      <c r="AD965" s="38"/>
      <c r="AE965" s="38"/>
      <c r="AR965" s="229" t="s">
        <v>380</v>
      </c>
      <c r="AT965" s="229" t="s">
        <v>193</v>
      </c>
      <c r="AU965" s="229" t="s">
        <v>86</v>
      </c>
      <c r="AY965" s="17" t="s">
        <v>144</v>
      </c>
      <c r="BE965" s="230">
        <f>IF(N965="základní",J965,0)</f>
        <v>0</v>
      </c>
      <c r="BF965" s="230">
        <f>IF(N965="snížená",J965,0)</f>
        <v>0</v>
      </c>
      <c r="BG965" s="230">
        <f>IF(N965="zákl. přenesená",J965,0)</f>
        <v>0</v>
      </c>
      <c r="BH965" s="230">
        <f>IF(N965="sníž. přenesená",J965,0)</f>
        <v>0</v>
      </c>
      <c r="BI965" s="230">
        <f>IF(N965="nulová",J965,0)</f>
        <v>0</v>
      </c>
      <c r="BJ965" s="17" t="s">
        <v>84</v>
      </c>
      <c r="BK965" s="230">
        <f>ROUND(I965*H965,2)</f>
        <v>0</v>
      </c>
      <c r="BL965" s="17" t="s">
        <v>262</v>
      </c>
      <c r="BM965" s="229" t="s">
        <v>1339</v>
      </c>
    </row>
    <row r="966" s="2" customFormat="1" ht="16.5" customHeight="1">
      <c r="A966" s="38"/>
      <c r="B966" s="39"/>
      <c r="C966" s="218" t="s">
        <v>1340</v>
      </c>
      <c r="D966" s="218" t="s">
        <v>146</v>
      </c>
      <c r="E966" s="219" t="s">
        <v>1341</v>
      </c>
      <c r="F966" s="220" t="s">
        <v>1342</v>
      </c>
      <c r="G966" s="221" t="s">
        <v>637</v>
      </c>
      <c r="H966" s="222">
        <v>26</v>
      </c>
      <c r="I966" s="223"/>
      <c r="J966" s="224">
        <f>ROUND(I966*H966,2)</f>
        <v>0</v>
      </c>
      <c r="K966" s="220" t="s">
        <v>150</v>
      </c>
      <c r="L966" s="44"/>
      <c r="M966" s="225" t="s">
        <v>1</v>
      </c>
      <c r="N966" s="226" t="s">
        <v>41</v>
      </c>
      <c r="O966" s="91"/>
      <c r="P966" s="227">
        <f>O966*H966</f>
        <v>0</v>
      </c>
      <c r="Q966" s="227">
        <v>0</v>
      </c>
      <c r="R966" s="227">
        <f>Q966*H966</f>
        <v>0</v>
      </c>
      <c r="S966" s="227">
        <v>0</v>
      </c>
      <c r="T966" s="228">
        <f>S966*H966</f>
        <v>0</v>
      </c>
      <c r="U966" s="38"/>
      <c r="V966" s="38"/>
      <c r="W966" s="38"/>
      <c r="X966" s="38"/>
      <c r="Y966" s="38"/>
      <c r="Z966" s="38"/>
      <c r="AA966" s="38"/>
      <c r="AB966" s="38"/>
      <c r="AC966" s="38"/>
      <c r="AD966" s="38"/>
      <c r="AE966" s="38"/>
      <c r="AR966" s="229" t="s">
        <v>262</v>
      </c>
      <c r="AT966" s="229" t="s">
        <v>146</v>
      </c>
      <c r="AU966" s="229" t="s">
        <v>86</v>
      </c>
      <c r="AY966" s="17" t="s">
        <v>144</v>
      </c>
      <c r="BE966" s="230">
        <f>IF(N966="základní",J966,0)</f>
        <v>0</v>
      </c>
      <c r="BF966" s="230">
        <f>IF(N966="snížená",J966,0)</f>
        <v>0</v>
      </c>
      <c r="BG966" s="230">
        <f>IF(N966="zákl. přenesená",J966,0)</f>
        <v>0</v>
      </c>
      <c r="BH966" s="230">
        <f>IF(N966="sníž. přenesená",J966,0)</f>
        <v>0</v>
      </c>
      <c r="BI966" s="230">
        <f>IF(N966="nulová",J966,0)</f>
        <v>0</v>
      </c>
      <c r="BJ966" s="17" t="s">
        <v>84</v>
      </c>
      <c r="BK966" s="230">
        <f>ROUND(I966*H966,2)</f>
        <v>0</v>
      </c>
      <c r="BL966" s="17" t="s">
        <v>262</v>
      </c>
      <c r="BM966" s="229" t="s">
        <v>1343</v>
      </c>
    </row>
    <row r="967" s="2" customFormat="1">
      <c r="A967" s="38"/>
      <c r="B967" s="39"/>
      <c r="C967" s="40"/>
      <c r="D967" s="231" t="s">
        <v>153</v>
      </c>
      <c r="E967" s="40"/>
      <c r="F967" s="232" t="s">
        <v>1344</v>
      </c>
      <c r="G967" s="40"/>
      <c r="H967" s="40"/>
      <c r="I967" s="233"/>
      <c r="J967" s="40"/>
      <c r="K967" s="40"/>
      <c r="L967" s="44"/>
      <c r="M967" s="234"/>
      <c r="N967" s="235"/>
      <c r="O967" s="91"/>
      <c r="P967" s="91"/>
      <c r="Q967" s="91"/>
      <c r="R967" s="91"/>
      <c r="S967" s="91"/>
      <c r="T967" s="92"/>
      <c r="U967" s="38"/>
      <c r="V967" s="38"/>
      <c r="W967" s="38"/>
      <c r="X967" s="38"/>
      <c r="Y967" s="38"/>
      <c r="Z967" s="38"/>
      <c r="AA967" s="38"/>
      <c r="AB967" s="38"/>
      <c r="AC967" s="38"/>
      <c r="AD967" s="38"/>
      <c r="AE967" s="38"/>
      <c r="AT967" s="17" t="s">
        <v>153</v>
      </c>
      <c r="AU967" s="17" t="s">
        <v>86</v>
      </c>
    </row>
    <row r="968" s="14" customFormat="1">
      <c r="A968" s="14"/>
      <c r="B968" s="247"/>
      <c r="C968" s="248"/>
      <c r="D968" s="238" t="s">
        <v>155</v>
      </c>
      <c r="E968" s="249" t="s">
        <v>1</v>
      </c>
      <c r="F968" s="250" t="s">
        <v>1345</v>
      </c>
      <c r="G968" s="248"/>
      <c r="H968" s="251">
        <v>13</v>
      </c>
      <c r="I968" s="252"/>
      <c r="J968" s="248"/>
      <c r="K968" s="248"/>
      <c r="L968" s="253"/>
      <c r="M968" s="254"/>
      <c r="N968" s="255"/>
      <c r="O968" s="255"/>
      <c r="P968" s="255"/>
      <c r="Q968" s="255"/>
      <c r="R968" s="255"/>
      <c r="S968" s="255"/>
      <c r="T968" s="256"/>
      <c r="U968" s="14"/>
      <c r="V968" s="14"/>
      <c r="W968" s="14"/>
      <c r="X968" s="14"/>
      <c r="Y968" s="14"/>
      <c r="Z968" s="14"/>
      <c r="AA968" s="14"/>
      <c r="AB968" s="14"/>
      <c r="AC968" s="14"/>
      <c r="AD968" s="14"/>
      <c r="AE968" s="14"/>
      <c r="AT968" s="257" t="s">
        <v>155</v>
      </c>
      <c r="AU968" s="257" t="s">
        <v>86</v>
      </c>
      <c r="AV968" s="14" t="s">
        <v>86</v>
      </c>
      <c r="AW968" s="14" t="s">
        <v>33</v>
      </c>
      <c r="AX968" s="14" t="s">
        <v>76</v>
      </c>
      <c r="AY968" s="257" t="s">
        <v>144</v>
      </c>
    </row>
    <row r="969" s="14" customFormat="1">
      <c r="A969" s="14"/>
      <c r="B969" s="247"/>
      <c r="C969" s="248"/>
      <c r="D969" s="238" t="s">
        <v>155</v>
      </c>
      <c r="E969" s="249" t="s">
        <v>1</v>
      </c>
      <c r="F969" s="250" t="s">
        <v>1346</v>
      </c>
      <c r="G969" s="248"/>
      <c r="H969" s="251">
        <v>10</v>
      </c>
      <c r="I969" s="252"/>
      <c r="J969" s="248"/>
      <c r="K969" s="248"/>
      <c r="L969" s="253"/>
      <c r="M969" s="254"/>
      <c r="N969" s="255"/>
      <c r="O969" s="255"/>
      <c r="P969" s="255"/>
      <c r="Q969" s="255"/>
      <c r="R969" s="255"/>
      <c r="S969" s="255"/>
      <c r="T969" s="256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257" t="s">
        <v>155</v>
      </c>
      <c r="AU969" s="257" t="s">
        <v>86</v>
      </c>
      <c r="AV969" s="14" t="s">
        <v>86</v>
      </c>
      <c r="AW969" s="14" t="s">
        <v>33</v>
      </c>
      <c r="AX969" s="14" t="s">
        <v>76</v>
      </c>
      <c r="AY969" s="257" t="s">
        <v>144</v>
      </c>
    </row>
    <row r="970" s="14" customFormat="1">
      <c r="A970" s="14"/>
      <c r="B970" s="247"/>
      <c r="C970" s="248"/>
      <c r="D970" s="238" t="s">
        <v>155</v>
      </c>
      <c r="E970" s="249" t="s">
        <v>1</v>
      </c>
      <c r="F970" s="250" t="s">
        <v>1230</v>
      </c>
      <c r="G970" s="248"/>
      <c r="H970" s="251">
        <v>3</v>
      </c>
      <c r="I970" s="252"/>
      <c r="J970" s="248"/>
      <c r="K970" s="248"/>
      <c r="L970" s="253"/>
      <c r="M970" s="254"/>
      <c r="N970" s="255"/>
      <c r="O970" s="255"/>
      <c r="P970" s="255"/>
      <c r="Q970" s="255"/>
      <c r="R970" s="255"/>
      <c r="S970" s="255"/>
      <c r="T970" s="256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257" t="s">
        <v>155</v>
      </c>
      <c r="AU970" s="257" t="s">
        <v>86</v>
      </c>
      <c r="AV970" s="14" t="s">
        <v>86</v>
      </c>
      <c r="AW970" s="14" t="s">
        <v>33</v>
      </c>
      <c r="AX970" s="14" t="s">
        <v>76</v>
      </c>
      <c r="AY970" s="257" t="s">
        <v>144</v>
      </c>
    </row>
    <row r="971" s="15" customFormat="1">
      <c r="A971" s="15"/>
      <c r="B971" s="258"/>
      <c r="C971" s="259"/>
      <c r="D971" s="238" t="s">
        <v>155</v>
      </c>
      <c r="E971" s="260" t="s">
        <v>1</v>
      </c>
      <c r="F971" s="261" t="s">
        <v>160</v>
      </c>
      <c r="G971" s="259"/>
      <c r="H971" s="262">
        <v>26</v>
      </c>
      <c r="I971" s="263"/>
      <c r="J971" s="259"/>
      <c r="K971" s="259"/>
      <c r="L971" s="264"/>
      <c r="M971" s="265"/>
      <c r="N971" s="266"/>
      <c r="O971" s="266"/>
      <c r="P971" s="266"/>
      <c r="Q971" s="266"/>
      <c r="R971" s="266"/>
      <c r="S971" s="266"/>
      <c r="T971" s="267"/>
      <c r="U971" s="15"/>
      <c r="V971" s="15"/>
      <c r="W971" s="15"/>
      <c r="X971" s="15"/>
      <c r="Y971" s="15"/>
      <c r="Z971" s="15"/>
      <c r="AA971" s="15"/>
      <c r="AB971" s="15"/>
      <c r="AC971" s="15"/>
      <c r="AD971" s="15"/>
      <c r="AE971" s="15"/>
      <c r="AT971" s="268" t="s">
        <v>155</v>
      </c>
      <c r="AU971" s="268" t="s">
        <v>86</v>
      </c>
      <c r="AV971" s="15" t="s">
        <v>151</v>
      </c>
      <c r="AW971" s="15" t="s">
        <v>33</v>
      </c>
      <c r="AX971" s="15" t="s">
        <v>84</v>
      </c>
      <c r="AY971" s="268" t="s">
        <v>144</v>
      </c>
    </row>
    <row r="972" s="2" customFormat="1" ht="24.15" customHeight="1">
      <c r="A972" s="38"/>
      <c r="B972" s="39"/>
      <c r="C972" s="269" t="s">
        <v>1347</v>
      </c>
      <c r="D972" s="269" t="s">
        <v>193</v>
      </c>
      <c r="E972" s="270" t="s">
        <v>1348</v>
      </c>
      <c r="F972" s="271" t="s">
        <v>1349</v>
      </c>
      <c r="G972" s="272" t="s">
        <v>637</v>
      </c>
      <c r="H972" s="273">
        <v>26</v>
      </c>
      <c r="I972" s="274"/>
      <c r="J972" s="275">
        <f>ROUND(I972*H972,2)</f>
        <v>0</v>
      </c>
      <c r="K972" s="271" t="s">
        <v>150</v>
      </c>
      <c r="L972" s="276"/>
      <c r="M972" s="277" t="s">
        <v>1</v>
      </c>
      <c r="N972" s="278" t="s">
        <v>41</v>
      </c>
      <c r="O972" s="91"/>
      <c r="P972" s="227">
        <f>O972*H972</f>
        <v>0</v>
      </c>
      <c r="Q972" s="227">
        <v>0.00072999999999999996</v>
      </c>
      <c r="R972" s="227">
        <f>Q972*H972</f>
        <v>0.01898</v>
      </c>
      <c r="S972" s="227">
        <v>0</v>
      </c>
      <c r="T972" s="228">
        <f>S972*H972</f>
        <v>0</v>
      </c>
      <c r="U972" s="38"/>
      <c r="V972" s="38"/>
      <c r="W972" s="38"/>
      <c r="X972" s="38"/>
      <c r="Y972" s="38"/>
      <c r="Z972" s="38"/>
      <c r="AA972" s="38"/>
      <c r="AB972" s="38"/>
      <c r="AC972" s="38"/>
      <c r="AD972" s="38"/>
      <c r="AE972" s="38"/>
      <c r="AR972" s="229" t="s">
        <v>380</v>
      </c>
      <c r="AT972" s="229" t="s">
        <v>193</v>
      </c>
      <c r="AU972" s="229" t="s">
        <v>86</v>
      </c>
      <c r="AY972" s="17" t="s">
        <v>144</v>
      </c>
      <c r="BE972" s="230">
        <f>IF(N972="základní",J972,0)</f>
        <v>0</v>
      </c>
      <c r="BF972" s="230">
        <f>IF(N972="snížená",J972,0)</f>
        <v>0</v>
      </c>
      <c r="BG972" s="230">
        <f>IF(N972="zákl. přenesená",J972,0)</f>
        <v>0</v>
      </c>
      <c r="BH972" s="230">
        <f>IF(N972="sníž. přenesená",J972,0)</f>
        <v>0</v>
      </c>
      <c r="BI972" s="230">
        <f>IF(N972="nulová",J972,0)</f>
        <v>0</v>
      </c>
      <c r="BJ972" s="17" t="s">
        <v>84</v>
      </c>
      <c r="BK972" s="230">
        <f>ROUND(I972*H972,2)</f>
        <v>0</v>
      </c>
      <c r="BL972" s="17" t="s">
        <v>262</v>
      </c>
      <c r="BM972" s="229" t="s">
        <v>1350</v>
      </c>
    </row>
    <row r="973" s="2" customFormat="1" ht="24.15" customHeight="1">
      <c r="A973" s="38"/>
      <c r="B973" s="39"/>
      <c r="C973" s="218" t="s">
        <v>1351</v>
      </c>
      <c r="D973" s="218" t="s">
        <v>146</v>
      </c>
      <c r="E973" s="219" t="s">
        <v>1352</v>
      </c>
      <c r="F973" s="220" t="s">
        <v>1353</v>
      </c>
      <c r="G973" s="221" t="s">
        <v>637</v>
      </c>
      <c r="H973" s="222">
        <v>3</v>
      </c>
      <c r="I973" s="223"/>
      <c r="J973" s="224">
        <f>ROUND(I973*H973,2)</f>
        <v>0</v>
      </c>
      <c r="K973" s="220" t="s">
        <v>150</v>
      </c>
      <c r="L973" s="44"/>
      <c r="M973" s="225" t="s">
        <v>1</v>
      </c>
      <c r="N973" s="226" t="s">
        <v>41</v>
      </c>
      <c r="O973" s="91"/>
      <c r="P973" s="227">
        <f>O973*H973</f>
        <v>0</v>
      </c>
      <c r="Q973" s="227">
        <v>0</v>
      </c>
      <c r="R973" s="227">
        <f>Q973*H973</f>
        <v>0</v>
      </c>
      <c r="S973" s="227">
        <v>0</v>
      </c>
      <c r="T973" s="228">
        <f>S973*H973</f>
        <v>0</v>
      </c>
      <c r="U973" s="38"/>
      <c r="V973" s="38"/>
      <c r="W973" s="38"/>
      <c r="X973" s="38"/>
      <c r="Y973" s="38"/>
      <c r="Z973" s="38"/>
      <c r="AA973" s="38"/>
      <c r="AB973" s="38"/>
      <c r="AC973" s="38"/>
      <c r="AD973" s="38"/>
      <c r="AE973" s="38"/>
      <c r="AR973" s="229" t="s">
        <v>262</v>
      </c>
      <c r="AT973" s="229" t="s">
        <v>146</v>
      </c>
      <c r="AU973" s="229" t="s">
        <v>86</v>
      </c>
      <c r="AY973" s="17" t="s">
        <v>144</v>
      </c>
      <c r="BE973" s="230">
        <f>IF(N973="základní",J973,0)</f>
        <v>0</v>
      </c>
      <c r="BF973" s="230">
        <f>IF(N973="snížená",J973,0)</f>
        <v>0</v>
      </c>
      <c r="BG973" s="230">
        <f>IF(N973="zákl. přenesená",J973,0)</f>
        <v>0</v>
      </c>
      <c r="BH973" s="230">
        <f>IF(N973="sníž. přenesená",J973,0)</f>
        <v>0</v>
      </c>
      <c r="BI973" s="230">
        <f>IF(N973="nulová",J973,0)</f>
        <v>0</v>
      </c>
      <c r="BJ973" s="17" t="s">
        <v>84</v>
      </c>
      <c r="BK973" s="230">
        <f>ROUND(I973*H973,2)</f>
        <v>0</v>
      </c>
      <c r="BL973" s="17" t="s">
        <v>262</v>
      </c>
      <c r="BM973" s="229" t="s">
        <v>1354</v>
      </c>
    </row>
    <row r="974" s="2" customFormat="1">
      <c r="A974" s="38"/>
      <c r="B974" s="39"/>
      <c r="C974" s="40"/>
      <c r="D974" s="231" t="s">
        <v>153</v>
      </c>
      <c r="E974" s="40"/>
      <c r="F974" s="232" t="s">
        <v>1355</v>
      </c>
      <c r="G974" s="40"/>
      <c r="H974" s="40"/>
      <c r="I974" s="233"/>
      <c r="J974" s="40"/>
      <c r="K974" s="40"/>
      <c r="L974" s="44"/>
      <c r="M974" s="234"/>
      <c r="N974" s="235"/>
      <c r="O974" s="91"/>
      <c r="P974" s="91"/>
      <c r="Q974" s="91"/>
      <c r="R974" s="91"/>
      <c r="S974" s="91"/>
      <c r="T974" s="92"/>
      <c r="U974" s="38"/>
      <c r="V974" s="38"/>
      <c r="W974" s="38"/>
      <c r="X974" s="38"/>
      <c r="Y974" s="38"/>
      <c r="Z974" s="38"/>
      <c r="AA974" s="38"/>
      <c r="AB974" s="38"/>
      <c r="AC974" s="38"/>
      <c r="AD974" s="38"/>
      <c r="AE974" s="38"/>
      <c r="AT974" s="17" t="s">
        <v>153</v>
      </c>
      <c r="AU974" s="17" t="s">
        <v>86</v>
      </c>
    </row>
    <row r="975" s="2" customFormat="1" ht="24.15" customHeight="1">
      <c r="A975" s="38"/>
      <c r="B975" s="39"/>
      <c r="C975" s="269" t="s">
        <v>1356</v>
      </c>
      <c r="D975" s="269" t="s">
        <v>193</v>
      </c>
      <c r="E975" s="270" t="s">
        <v>1357</v>
      </c>
      <c r="F975" s="271" t="s">
        <v>1358</v>
      </c>
      <c r="G975" s="272" t="s">
        <v>637</v>
      </c>
      <c r="H975" s="273">
        <v>3</v>
      </c>
      <c r="I975" s="274"/>
      <c r="J975" s="275">
        <f>ROUND(I975*H975,2)</f>
        <v>0</v>
      </c>
      <c r="K975" s="271" t="s">
        <v>150</v>
      </c>
      <c r="L975" s="276"/>
      <c r="M975" s="277" t="s">
        <v>1</v>
      </c>
      <c r="N975" s="278" t="s">
        <v>41</v>
      </c>
      <c r="O975" s="91"/>
      <c r="P975" s="227">
        <f>O975*H975</f>
        <v>0</v>
      </c>
      <c r="Q975" s="227">
        <v>0.00048000000000000001</v>
      </c>
      <c r="R975" s="227">
        <f>Q975*H975</f>
        <v>0.0014400000000000001</v>
      </c>
      <c r="S975" s="227">
        <v>0</v>
      </c>
      <c r="T975" s="228">
        <f>S975*H975</f>
        <v>0</v>
      </c>
      <c r="U975" s="38"/>
      <c r="V975" s="38"/>
      <c r="W975" s="38"/>
      <c r="X975" s="38"/>
      <c r="Y975" s="38"/>
      <c r="Z975" s="38"/>
      <c r="AA975" s="38"/>
      <c r="AB975" s="38"/>
      <c r="AC975" s="38"/>
      <c r="AD975" s="38"/>
      <c r="AE975" s="38"/>
      <c r="AR975" s="229" t="s">
        <v>380</v>
      </c>
      <c r="AT975" s="229" t="s">
        <v>193</v>
      </c>
      <c r="AU975" s="229" t="s">
        <v>86</v>
      </c>
      <c r="AY975" s="17" t="s">
        <v>144</v>
      </c>
      <c r="BE975" s="230">
        <f>IF(N975="základní",J975,0)</f>
        <v>0</v>
      </c>
      <c r="BF975" s="230">
        <f>IF(N975="snížená",J975,0)</f>
        <v>0</v>
      </c>
      <c r="BG975" s="230">
        <f>IF(N975="zákl. přenesená",J975,0)</f>
        <v>0</v>
      </c>
      <c r="BH975" s="230">
        <f>IF(N975="sníž. přenesená",J975,0)</f>
        <v>0</v>
      </c>
      <c r="BI975" s="230">
        <f>IF(N975="nulová",J975,0)</f>
        <v>0</v>
      </c>
      <c r="BJ975" s="17" t="s">
        <v>84</v>
      </c>
      <c r="BK975" s="230">
        <f>ROUND(I975*H975,2)</f>
        <v>0</v>
      </c>
      <c r="BL975" s="17" t="s">
        <v>262</v>
      </c>
      <c r="BM975" s="229" t="s">
        <v>1359</v>
      </c>
    </row>
    <row r="976" s="2" customFormat="1" ht="16.5" customHeight="1">
      <c r="A976" s="38"/>
      <c r="B976" s="39"/>
      <c r="C976" s="218" t="s">
        <v>1360</v>
      </c>
      <c r="D976" s="218" t="s">
        <v>146</v>
      </c>
      <c r="E976" s="219" t="s">
        <v>1361</v>
      </c>
      <c r="F976" s="220" t="s">
        <v>1362</v>
      </c>
      <c r="G976" s="221" t="s">
        <v>204</v>
      </c>
      <c r="H976" s="222">
        <v>15</v>
      </c>
      <c r="I976" s="223"/>
      <c r="J976" s="224">
        <f>ROUND(I976*H976,2)</f>
        <v>0</v>
      </c>
      <c r="K976" s="220" t="s">
        <v>150</v>
      </c>
      <c r="L976" s="44"/>
      <c r="M976" s="225" t="s">
        <v>1</v>
      </c>
      <c r="N976" s="226" t="s">
        <v>41</v>
      </c>
      <c r="O976" s="91"/>
      <c r="P976" s="227">
        <f>O976*H976</f>
        <v>0</v>
      </c>
      <c r="Q976" s="227">
        <v>0</v>
      </c>
      <c r="R976" s="227">
        <f>Q976*H976</f>
        <v>0</v>
      </c>
      <c r="S976" s="227">
        <v>0</v>
      </c>
      <c r="T976" s="228">
        <f>S976*H976</f>
        <v>0</v>
      </c>
      <c r="U976" s="38"/>
      <c r="V976" s="38"/>
      <c r="W976" s="38"/>
      <c r="X976" s="38"/>
      <c r="Y976" s="38"/>
      <c r="Z976" s="38"/>
      <c r="AA976" s="38"/>
      <c r="AB976" s="38"/>
      <c r="AC976" s="38"/>
      <c r="AD976" s="38"/>
      <c r="AE976" s="38"/>
      <c r="AR976" s="229" t="s">
        <v>262</v>
      </c>
      <c r="AT976" s="229" t="s">
        <v>146</v>
      </c>
      <c r="AU976" s="229" t="s">
        <v>86</v>
      </c>
      <c r="AY976" s="17" t="s">
        <v>144</v>
      </c>
      <c r="BE976" s="230">
        <f>IF(N976="základní",J976,0)</f>
        <v>0</v>
      </c>
      <c r="BF976" s="230">
        <f>IF(N976="snížená",J976,0)</f>
        <v>0</v>
      </c>
      <c r="BG976" s="230">
        <f>IF(N976="zákl. přenesená",J976,0)</f>
        <v>0</v>
      </c>
      <c r="BH976" s="230">
        <f>IF(N976="sníž. přenesená",J976,0)</f>
        <v>0</v>
      </c>
      <c r="BI976" s="230">
        <f>IF(N976="nulová",J976,0)</f>
        <v>0</v>
      </c>
      <c r="BJ976" s="17" t="s">
        <v>84</v>
      </c>
      <c r="BK976" s="230">
        <f>ROUND(I976*H976,2)</f>
        <v>0</v>
      </c>
      <c r="BL976" s="17" t="s">
        <v>262</v>
      </c>
      <c r="BM976" s="229" t="s">
        <v>1363</v>
      </c>
    </row>
    <row r="977" s="2" customFormat="1">
      <c r="A977" s="38"/>
      <c r="B977" s="39"/>
      <c r="C977" s="40"/>
      <c r="D977" s="231" t="s">
        <v>153</v>
      </c>
      <c r="E977" s="40"/>
      <c r="F977" s="232" t="s">
        <v>1364</v>
      </c>
      <c r="G977" s="40"/>
      <c r="H977" s="40"/>
      <c r="I977" s="233"/>
      <c r="J977" s="40"/>
      <c r="K977" s="40"/>
      <c r="L977" s="44"/>
      <c r="M977" s="234"/>
      <c r="N977" s="235"/>
      <c r="O977" s="91"/>
      <c r="P977" s="91"/>
      <c r="Q977" s="91"/>
      <c r="R977" s="91"/>
      <c r="S977" s="91"/>
      <c r="T977" s="92"/>
      <c r="U977" s="38"/>
      <c r="V977" s="38"/>
      <c r="W977" s="38"/>
      <c r="X977" s="38"/>
      <c r="Y977" s="38"/>
      <c r="Z977" s="38"/>
      <c r="AA977" s="38"/>
      <c r="AB977" s="38"/>
      <c r="AC977" s="38"/>
      <c r="AD977" s="38"/>
      <c r="AE977" s="38"/>
      <c r="AT977" s="17" t="s">
        <v>153</v>
      </c>
      <c r="AU977" s="17" t="s">
        <v>86</v>
      </c>
    </row>
    <row r="978" s="2" customFormat="1" ht="21.75" customHeight="1">
      <c r="A978" s="38"/>
      <c r="B978" s="39"/>
      <c r="C978" s="269" t="s">
        <v>1365</v>
      </c>
      <c r="D978" s="269" t="s">
        <v>193</v>
      </c>
      <c r="E978" s="270" t="s">
        <v>1366</v>
      </c>
      <c r="F978" s="271" t="s">
        <v>1367</v>
      </c>
      <c r="G978" s="272" t="s">
        <v>204</v>
      </c>
      <c r="H978" s="273">
        <v>15</v>
      </c>
      <c r="I978" s="274"/>
      <c r="J978" s="275">
        <f>ROUND(I978*H978,2)</f>
        <v>0</v>
      </c>
      <c r="K978" s="271" t="s">
        <v>150</v>
      </c>
      <c r="L978" s="276"/>
      <c r="M978" s="277" t="s">
        <v>1</v>
      </c>
      <c r="N978" s="278" t="s">
        <v>41</v>
      </c>
      <c r="O978" s="91"/>
      <c r="P978" s="227">
        <f>O978*H978</f>
        <v>0</v>
      </c>
      <c r="Q978" s="227">
        <v>0.0014599999999999999</v>
      </c>
      <c r="R978" s="227">
        <f>Q978*H978</f>
        <v>0.021899999999999999</v>
      </c>
      <c r="S978" s="227">
        <v>0</v>
      </c>
      <c r="T978" s="228">
        <f>S978*H978</f>
        <v>0</v>
      </c>
      <c r="U978" s="38"/>
      <c r="V978" s="38"/>
      <c r="W978" s="38"/>
      <c r="X978" s="38"/>
      <c r="Y978" s="38"/>
      <c r="Z978" s="38"/>
      <c r="AA978" s="38"/>
      <c r="AB978" s="38"/>
      <c r="AC978" s="38"/>
      <c r="AD978" s="38"/>
      <c r="AE978" s="38"/>
      <c r="AR978" s="229" t="s">
        <v>380</v>
      </c>
      <c r="AT978" s="229" t="s">
        <v>193</v>
      </c>
      <c r="AU978" s="229" t="s">
        <v>86</v>
      </c>
      <c r="AY978" s="17" t="s">
        <v>144</v>
      </c>
      <c r="BE978" s="230">
        <f>IF(N978="základní",J978,0)</f>
        <v>0</v>
      </c>
      <c r="BF978" s="230">
        <f>IF(N978="snížená",J978,0)</f>
        <v>0</v>
      </c>
      <c r="BG978" s="230">
        <f>IF(N978="zákl. přenesená",J978,0)</f>
        <v>0</v>
      </c>
      <c r="BH978" s="230">
        <f>IF(N978="sníž. přenesená",J978,0)</f>
        <v>0</v>
      </c>
      <c r="BI978" s="230">
        <f>IF(N978="nulová",J978,0)</f>
        <v>0</v>
      </c>
      <c r="BJ978" s="17" t="s">
        <v>84</v>
      </c>
      <c r="BK978" s="230">
        <f>ROUND(I978*H978,2)</f>
        <v>0</v>
      </c>
      <c r="BL978" s="17" t="s">
        <v>262</v>
      </c>
      <c r="BM978" s="229" t="s">
        <v>1368</v>
      </c>
    </row>
    <row r="979" s="2" customFormat="1" ht="16.5" customHeight="1">
      <c r="A979" s="38"/>
      <c r="B979" s="39"/>
      <c r="C979" s="218" t="s">
        <v>1369</v>
      </c>
      <c r="D979" s="218" t="s">
        <v>146</v>
      </c>
      <c r="E979" s="219" t="s">
        <v>1370</v>
      </c>
      <c r="F979" s="220" t="s">
        <v>1371</v>
      </c>
      <c r="G979" s="221" t="s">
        <v>637</v>
      </c>
      <c r="H979" s="222">
        <v>12</v>
      </c>
      <c r="I979" s="223"/>
      <c r="J979" s="224">
        <f>ROUND(I979*H979,2)</f>
        <v>0</v>
      </c>
      <c r="K979" s="220" t="s">
        <v>150</v>
      </c>
      <c r="L979" s="44"/>
      <c r="M979" s="225" t="s">
        <v>1</v>
      </c>
      <c r="N979" s="226" t="s">
        <v>41</v>
      </c>
      <c r="O979" s="91"/>
      <c r="P979" s="227">
        <f>O979*H979</f>
        <v>0</v>
      </c>
      <c r="Q979" s="227">
        <v>0</v>
      </c>
      <c r="R979" s="227">
        <f>Q979*H979</f>
        <v>0</v>
      </c>
      <c r="S979" s="227">
        <v>0</v>
      </c>
      <c r="T979" s="228">
        <f>S979*H979</f>
        <v>0</v>
      </c>
      <c r="U979" s="38"/>
      <c r="V979" s="38"/>
      <c r="W979" s="38"/>
      <c r="X979" s="38"/>
      <c r="Y979" s="38"/>
      <c r="Z979" s="38"/>
      <c r="AA979" s="38"/>
      <c r="AB979" s="38"/>
      <c r="AC979" s="38"/>
      <c r="AD979" s="38"/>
      <c r="AE979" s="38"/>
      <c r="AR979" s="229" t="s">
        <v>262</v>
      </c>
      <c r="AT979" s="229" t="s">
        <v>146</v>
      </c>
      <c r="AU979" s="229" t="s">
        <v>86</v>
      </c>
      <c r="AY979" s="17" t="s">
        <v>144</v>
      </c>
      <c r="BE979" s="230">
        <f>IF(N979="základní",J979,0)</f>
        <v>0</v>
      </c>
      <c r="BF979" s="230">
        <f>IF(N979="snížená",J979,0)</f>
        <v>0</v>
      </c>
      <c r="BG979" s="230">
        <f>IF(N979="zákl. přenesená",J979,0)</f>
        <v>0</v>
      </c>
      <c r="BH979" s="230">
        <f>IF(N979="sníž. přenesená",J979,0)</f>
        <v>0</v>
      </c>
      <c r="BI979" s="230">
        <f>IF(N979="nulová",J979,0)</f>
        <v>0</v>
      </c>
      <c r="BJ979" s="17" t="s">
        <v>84</v>
      </c>
      <c r="BK979" s="230">
        <f>ROUND(I979*H979,2)</f>
        <v>0</v>
      </c>
      <c r="BL979" s="17" t="s">
        <v>262</v>
      </c>
      <c r="BM979" s="229" t="s">
        <v>1372</v>
      </c>
    </row>
    <row r="980" s="2" customFormat="1">
      <c r="A980" s="38"/>
      <c r="B980" s="39"/>
      <c r="C980" s="40"/>
      <c r="D980" s="231" t="s">
        <v>153</v>
      </c>
      <c r="E980" s="40"/>
      <c r="F980" s="232" t="s">
        <v>1373</v>
      </c>
      <c r="G980" s="40"/>
      <c r="H980" s="40"/>
      <c r="I980" s="233"/>
      <c r="J980" s="40"/>
      <c r="K980" s="40"/>
      <c r="L980" s="44"/>
      <c r="M980" s="234"/>
      <c r="N980" s="235"/>
      <c r="O980" s="91"/>
      <c r="P980" s="91"/>
      <c r="Q980" s="91"/>
      <c r="R980" s="91"/>
      <c r="S980" s="91"/>
      <c r="T980" s="92"/>
      <c r="U980" s="38"/>
      <c r="V980" s="38"/>
      <c r="W980" s="38"/>
      <c r="X980" s="38"/>
      <c r="Y980" s="38"/>
      <c r="Z980" s="38"/>
      <c r="AA980" s="38"/>
      <c r="AB980" s="38"/>
      <c r="AC980" s="38"/>
      <c r="AD980" s="38"/>
      <c r="AE980" s="38"/>
      <c r="AT980" s="17" t="s">
        <v>153</v>
      </c>
      <c r="AU980" s="17" t="s">
        <v>86</v>
      </c>
    </row>
    <row r="981" s="2" customFormat="1" ht="24.15" customHeight="1">
      <c r="A981" s="38"/>
      <c r="B981" s="39"/>
      <c r="C981" s="269" t="s">
        <v>1374</v>
      </c>
      <c r="D981" s="269" t="s">
        <v>193</v>
      </c>
      <c r="E981" s="270" t="s">
        <v>1375</v>
      </c>
      <c r="F981" s="271" t="s">
        <v>1376</v>
      </c>
      <c r="G981" s="272" t="s">
        <v>637</v>
      </c>
      <c r="H981" s="273">
        <v>12</v>
      </c>
      <c r="I981" s="274"/>
      <c r="J981" s="275">
        <f>ROUND(I981*H981,2)</f>
        <v>0</v>
      </c>
      <c r="K981" s="271" t="s">
        <v>150</v>
      </c>
      <c r="L981" s="276"/>
      <c r="M981" s="277" t="s">
        <v>1</v>
      </c>
      <c r="N981" s="278" t="s">
        <v>41</v>
      </c>
      <c r="O981" s="91"/>
      <c r="P981" s="227">
        <f>O981*H981</f>
        <v>0</v>
      </c>
      <c r="Q981" s="227">
        <v>6.0000000000000002E-05</v>
      </c>
      <c r="R981" s="227">
        <f>Q981*H981</f>
        <v>0.00072000000000000005</v>
      </c>
      <c r="S981" s="227">
        <v>0</v>
      </c>
      <c r="T981" s="228">
        <f>S981*H981</f>
        <v>0</v>
      </c>
      <c r="U981" s="38"/>
      <c r="V981" s="38"/>
      <c r="W981" s="38"/>
      <c r="X981" s="38"/>
      <c r="Y981" s="38"/>
      <c r="Z981" s="38"/>
      <c r="AA981" s="38"/>
      <c r="AB981" s="38"/>
      <c r="AC981" s="38"/>
      <c r="AD981" s="38"/>
      <c r="AE981" s="38"/>
      <c r="AR981" s="229" t="s">
        <v>380</v>
      </c>
      <c r="AT981" s="229" t="s">
        <v>193</v>
      </c>
      <c r="AU981" s="229" t="s">
        <v>86</v>
      </c>
      <c r="AY981" s="17" t="s">
        <v>144</v>
      </c>
      <c r="BE981" s="230">
        <f>IF(N981="základní",J981,0)</f>
        <v>0</v>
      </c>
      <c r="BF981" s="230">
        <f>IF(N981="snížená",J981,0)</f>
        <v>0</v>
      </c>
      <c r="BG981" s="230">
        <f>IF(N981="zákl. přenesená",J981,0)</f>
        <v>0</v>
      </c>
      <c r="BH981" s="230">
        <f>IF(N981="sníž. přenesená",J981,0)</f>
        <v>0</v>
      </c>
      <c r="BI981" s="230">
        <f>IF(N981="nulová",J981,0)</f>
        <v>0</v>
      </c>
      <c r="BJ981" s="17" t="s">
        <v>84</v>
      </c>
      <c r="BK981" s="230">
        <f>ROUND(I981*H981,2)</f>
        <v>0</v>
      </c>
      <c r="BL981" s="17" t="s">
        <v>262</v>
      </c>
      <c r="BM981" s="229" t="s">
        <v>1377</v>
      </c>
    </row>
    <row r="982" s="2" customFormat="1" ht="24.15" customHeight="1">
      <c r="A982" s="38"/>
      <c r="B982" s="39"/>
      <c r="C982" s="218" t="s">
        <v>1378</v>
      </c>
      <c r="D982" s="218" t="s">
        <v>146</v>
      </c>
      <c r="E982" s="219" t="s">
        <v>1379</v>
      </c>
      <c r="F982" s="220" t="s">
        <v>1380</v>
      </c>
      <c r="G982" s="221" t="s">
        <v>637</v>
      </c>
      <c r="H982" s="222">
        <v>3</v>
      </c>
      <c r="I982" s="223"/>
      <c r="J982" s="224">
        <f>ROUND(I982*H982,2)</f>
        <v>0</v>
      </c>
      <c r="K982" s="220" t="s">
        <v>150</v>
      </c>
      <c r="L982" s="44"/>
      <c r="M982" s="225" t="s">
        <v>1</v>
      </c>
      <c r="N982" s="226" t="s">
        <v>41</v>
      </c>
      <c r="O982" s="91"/>
      <c r="P982" s="227">
        <f>O982*H982</f>
        <v>0</v>
      </c>
      <c r="Q982" s="227">
        <v>0</v>
      </c>
      <c r="R982" s="227">
        <f>Q982*H982</f>
        <v>0</v>
      </c>
      <c r="S982" s="227">
        <v>0</v>
      </c>
      <c r="T982" s="228">
        <f>S982*H982</f>
        <v>0</v>
      </c>
      <c r="U982" s="38"/>
      <c r="V982" s="38"/>
      <c r="W982" s="38"/>
      <c r="X982" s="38"/>
      <c r="Y982" s="38"/>
      <c r="Z982" s="38"/>
      <c r="AA982" s="38"/>
      <c r="AB982" s="38"/>
      <c r="AC982" s="38"/>
      <c r="AD982" s="38"/>
      <c r="AE982" s="38"/>
      <c r="AR982" s="229" t="s">
        <v>262</v>
      </c>
      <c r="AT982" s="229" t="s">
        <v>146</v>
      </c>
      <c r="AU982" s="229" t="s">
        <v>86</v>
      </c>
      <c r="AY982" s="17" t="s">
        <v>144</v>
      </c>
      <c r="BE982" s="230">
        <f>IF(N982="základní",J982,0)</f>
        <v>0</v>
      </c>
      <c r="BF982" s="230">
        <f>IF(N982="snížená",J982,0)</f>
        <v>0</v>
      </c>
      <c r="BG982" s="230">
        <f>IF(N982="zákl. přenesená",J982,0)</f>
        <v>0</v>
      </c>
      <c r="BH982" s="230">
        <f>IF(N982="sníž. přenesená",J982,0)</f>
        <v>0</v>
      </c>
      <c r="BI982" s="230">
        <f>IF(N982="nulová",J982,0)</f>
        <v>0</v>
      </c>
      <c r="BJ982" s="17" t="s">
        <v>84</v>
      </c>
      <c r="BK982" s="230">
        <f>ROUND(I982*H982,2)</f>
        <v>0</v>
      </c>
      <c r="BL982" s="17" t="s">
        <v>262</v>
      </c>
      <c r="BM982" s="229" t="s">
        <v>1381</v>
      </c>
    </row>
    <row r="983" s="2" customFormat="1">
      <c r="A983" s="38"/>
      <c r="B983" s="39"/>
      <c r="C983" s="40"/>
      <c r="D983" s="231" t="s">
        <v>153</v>
      </c>
      <c r="E983" s="40"/>
      <c r="F983" s="232" t="s">
        <v>1382</v>
      </c>
      <c r="G983" s="40"/>
      <c r="H983" s="40"/>
      <c r="I983" s="233"/>
      <c r="J983" s="40"/>
      <c r="K983" s="40"/>
      <c r="L983" s="44"/>
      <c r="M983" s="234"/>
      <c r="N983" s="235"/>
      <c r="O983" s="91"/>
      <c r="P983" s="91"/>
      <c r="Q983" s="91"/>
      <c r="R983" s="91"/>
      <c r="S983" s="91"/>
      <c r="T983" s="92"/>
      <c r="U983" s="38"/>
      <c r="V983" s="38"/>
      <c r="W983" s="38"/>
      <c r="X983" s="38"/>
      <c r="Y983" s="38"/>
      <c r="Z983" s="38"/>
      <c r="AA983" s="38"/>
      <c r="AB983" s="38"/>
      <c r="AC983" s="38"/>
      <c r="AD983" s="38"/>
      <c r="AE983" s="38"/>
      <c r="AT983" s="17" t="s">
        <v>153</v>
      </c>
      <c r="AU983" s="17" t="s">
        <v>86</v>
      </c>
    </row>
    <row r="984" s="2" customFormat="1" ht="16.5" customHeight="1">
      <c r="A984" s="38"/>
      <c r="B984" s="39"/>
      <c r="C984" s="218" t="s">
        <v>1383</v>
      </c>
      <c r="D984" s="218" t="s">
        <v>146</v>
      </c>
      <c r="E984" s="219" t="s">
        <v>1384</v>
      </c>
      <c r="F984" s="220" t="s">
        <v>1385</v>
      </c>
      <c r="G984" s="221" t="s">
        <v>637</v>
      </c>
      <c r="H984" s="222">
        <v>1</v>
      </c>
      <c r="I984" s="223"/>
      <c r="J984" s="224">
        <f>ROUND(I984*H984,2)</f>
        <v>0</v>
      </c>
      <c r="K984" s="220" t="s">
        <v>150</v>
      </c>
      <c r="L984" s="44"/>
      <c r="M984" s="225" t="s">
        <v>1</v>
      </c>
      <c r="N984" s="226" t="s">
        <v>41</v>
      </c>
      <c r="O984" s="91"/>
      <c r="P984" s="227">
        <f>O984*H984</f>
        <v>0</v>
      </c>
      <c r="Q984" s="227">
        <v>0</v>
      </c>
      <c r="R984" s="227">
        <f>Q984*H984</f>
        <v>0</v>
      </c>
      <c r="S984" s="227">
        <v>0</v>
      </c>
      <c r="T984" s="228">
        <f>S984*H984</f>
        <v>0</v>
      </c>
      <c r="U984" s="38"/>
      <c r="V984" s="38"/>
      <c r="W984" s="38"/>
      <c r="X984" s="38"/>
      <c r="Y984" s="38"/>
      <c r="Z984" s="38"/>
      <c r="AA984" s="38"/>
      <c r="AB984" s="38"/>
      <c r="AC984" s="38"/>
      <c r="AD984" s="38"/>
      <c r="AE984" s="38"/>
      <c r="AR984" s="229" t="s">
        <v>262</v>
      </c>
      <c r="AT984" s="229" t="s">
        <v>146</v>
      </c>
      <c r="AU984" s="229" t="s">
        <v>86</v>
      </c>
      <c r="AY984" s="17" t="s">
        <v>144</v>
      </c>
      <c r="BE984" s="230">
        <f>IF(N984="základní",J984,0)</f>
        <v>0</v>
      </c>
      <c r="BF984" s="230">
        <f>IF(N984="snížená",J984,0)</f>
        <v>0</v>
      </c>
      <c r="BG984" s="230">
        <f>IF(N984="zákl. přenesená",J984,0)</f>
        <v>0</v>
      </c>
      <c r="BH984" s="230">
        <f>IF(N984="sníž. přenesená",J984,0)</f>
        <v>0</v>
      </c>
      <c r="BI984" s="230">
        <f>IF(N984="nulová",J984,0)</f>
        <v>0</v>
      </c>
      <c r="BJ984" s="17" t="s">
        <v>84</v>
      </c>
      <c r="BK984" s="230">
        <f>ROUND(I984*H984,2)</f>
        <v>0</v>
      </c>
      <c r="BL984" s="17" t="s">
        <v>262</v>
      </c>
      <c r="BM984" s="229" t="s">
        <v>1386</v>
      </c>
    </row>
    <row r="985" s="2" customFormat="1">
      <c r="A985" s="38"/>
      <c r="B985" s="39"/>
      <c r="C985" s="40"/>
      <c r="D985" s="231" t="s">
        <v>153</v>
      </c>
      <c r="E985" s="40"/>
      <c r="F985" s="232" t="s">
        <v>1387</v>
      </c>
      <c r="G985" s="40"/>
      <c r="H985" s="40"/>
      <c r="I985" s="233"/>
      <c r="J985" s="40"/>
      <c r="K985" s="40"/>
      <c r="L985" s="44"/>
      <c r="M985" s="234"/>
      <c r="N985" s="235"/>
      <c r="O985" s="91"/>
      <c r="P985" s="91"/>
      <c r="Q985" s="91"/>
      <c r="R985" s="91"/>
      <c r="S985" s="91"/>
      <c r="T985" s="92"/>
      <c r="U985" s="38"/>
      <c r="V985" s="38"/>
      <c r="W985" s="38"/>
      <c r="X985" s="38"/>
      <c r="Y985" s="38"/>
      <c r="Z985" s="38"/>
      <c r="AA985" s="38"/>
      <c r="AB985" s="38"/>
      <c r="AC985" s="38"/>
      <c r="AD985" s="38"/>
      <c r="AE985" s="38"/>
      <c r="AT985" s="17" t="s">
        <v>153</v>
      </c>
      <c r="AU985" s="17" t="s">
        <v>86</v>
      </c>
    </row>
    <row r="986" s="2" customFormat="1" ht="16.5" customHeight="1">
      <c r="A986" s="38"/>
      <c r="B986" s="39"/>
      <c r="C986" s="269" t="s">
        <v>1388</v>
      </c>
      <c r="D986" s="269" t="s">
        <v>193</v>
      </c>
      <c r="E986" s="270" t="s">
        <v>1389</v>
      </c>
      <c r="F986" s="271" t="s">
        <v>1390</v>
      </c>
      <c r="G986" s="272" t="s">
        <v>637</v>
      </c>
      <c r="H986" s="273">
        <v>1</v>
      </c>
      <c r="I986" s="274"/>
      <c r="J986" s="275">
        <f>ROUND(I986*H986,2)</f>
        <v>0</v>
      </c>
      <c r="K986" s="271" t="s">
        <v>150</v>
      </c>
      <c r="L986" s="276"/>
      <c r="M986" s="277" t="s">
        <v>1</v>
      </c>
      <c r="N986" s="278" t="s">
        <v>41</v>
      </c>
      <c r="O986" s="91"/>
      <c r="P986" s="227">
        <f>O986*H986</f>
        <v>0</v>
      </c>
      <c r="Q986" s="227">
        <v>0.00023000000000000001</v>
      </c>
      <c r="R986" s="227">
        <f>Q986*H986</f>
        <v>0.00023000000000000001</v>
      </c>
      <c r="S986" s="227">
        <v>0</v>
      </c>
      <c r="T986" s="228">
        <f>S986*H986</f>
        <v>0</v>
      </c>
      <c r="U986" s="38"/>
      <c r="V986" s="38"/>
      <c r="W986" s="38"/>
      <c r="X986" s="38"/>
      <c r="Y986" s="38"/>
      <c r="Z986" s="38"/>
      <c r="AA986" s="38"/>
      <c r="AB986" s="38"/>
      <c r="AC986" s="38"/>
      <c r="AD986" s="38"/>
      <c r="AE986" s="38"/>
      <c r="AR986" s="229" t="s">
        <v>380</v>
      </c>
      <c r="AT986" s="229" t="s">
        <v>193</v>
      </c>
      <c r="AU986" s="229" t="s">
        <v>86</v>
      </c>
      <c r="AY986" s="17" t="s">
        <v>144</v>
      </c>
      <c r="BE986" s="230">
        <f>IF(N986="základní",J986,0)</f>
        <v>0</v>
      </c>
      <c r="BF986" s="230">
        <f>IF(N986="snížená",J986,0)</f>
        <v>0</v>
      </c>
      <c r="BG986" s="230">
        <f>IF(N986="zákl. přenesená",J986,0)</f>
        <v>0</v>
      </c>
      <c r="BH986" s="230">
        <f>IF(N986="sníž. přenesená",J986,0)</f>
        <v>0</v>
      </c>
      <c r="BI986" s="230">
        <f>IF(N986="nulová",J986,0)</f>
        <v>0</v>
      </c>
      <c r="BJ986" s="17" t="s">
        <v>84</v>
      </c>
      <c r="BK986" s="230">
        <f>ROUND(I986*H986,2)</f>
        <v>0</v>
      </c>
      <c r="BL986" s="17" t="s">
        <v>262</v>
      </c>
      <c r="BM986" s="229" t="s">
        <v>1391</v>
      </c>
    </row>
    <row r="987" s="2" customFormat="1" ht="24.15" customHeight="1">
      <c r="A987" s="38"/>
      <c r="B987" s="39"/>
      <c r="C987" s="218" t="s">
        <v>1392</v>
      </c>
      <c r="D987" s="218" t="s">
        <v>146</v>
      </c>
      <c r="E987" s="219" t="s">
        <v>1393</v>
      </c>
      <c r="F987" s="220" t="s">
        <v>1394</v>
      </c>
      <c r="G987" s="221" t="s">
        <v>196</v>
      </c>
      <c r="H987" s="222">
        <v>1.319</v>
      </c>
      <c r="I987" s="223"/>
      <c r="J987" s="224">
        <f>ROUND(I987*H987,2)</f>
        <v>0</v>
      </c>
      <c r="K987" s="220" t="s">
        <v>150</v>
      </c>
      <c r="L987" s="44"/>
      <c r="M987" s="225" t="s">
        <v>1</v>
      </c>
      <c r="N987" s="226" t="s">
        <v>41</v>
      </c>
      <c r="O987" s="91"/>
      <c r="P987" s="227">
        <f>O987*H987</f>
        <v>0</v>
      </c>
      <c r="Q987" s="227">
        <v>0</v>
      </c>
      <c r="R987" s="227">
        <f>Q987*H987</f>
        <v>0</v>
      </c>
      <c r="S987" s="227">
        <v>0</v>
      </c>
      <c r="T987" s="228">
        <f>S987*H987</f>
        <v>0</v>
      </c>
      <c r="U987" s="38"/>
      <c r="V987" s="38"/>
      <c r="W987" s="38"/>
      <c r="X987" s="38"/>
      <c r="Y987" s="38"/>
      <c r="Z987" s="38"/>
      <c r="AA987" s="38"/>
      <c r="AB987" s="38"/>
      <c r="AC987" s="38"/>
      <c r="AD987" s="38"/>
      <c r="AE987" s="38"/>
      <c r="AR987" s="229" t="s">
        <v>262</v>
      </c>
      <c r="AT987" s="229" t="s">
        <v>146</v>
      </c>
      <c r="AU987" s="229" t="s">
        <v>86</v>
      </c>
      <c r="AY987" s="17" t="s">
        <v>144</v>
      </c>
      <c r="BE987" s="230">
        <f>IF(N987="základní",J987,0)</f>
        <v>0</v>
      </c>
      <c r="BF987" s="230">
        <f>IF(N987="snížená",J987,0)</f>
        <v>0</v>
      </c>
      <c r="BG987" s="230">
        <f>IF(N987="zákl. přenesená",J987,0)</f>
        <v>0</v>
      </c>
      <c r="BH987" s="230">
        <f>IF(N987="sníž. přenesená",J987,0)</f>
        <v>0</v>
      </c>
      <c r="BI987" s="230">
        <f>IF(N987="nulová",J987,0)</f>
        <v>0</v>
      </c>
      <c r="BJ987" s="17" t="s">
        <v>84</v>
      </c>
      <c r="BK987" s="230">
        <f>ROUND(I987*H987,2)</f>
        <v>0</v>
      </c>
      <c r="BL987" s="17" t="s">
        <v>262</v>
      </c>
      <c r="BM987" s="229" t="s">
        <v>1395</v>
      </c>
    </row>
    <row r="988" s="2" customFormat="1">
      <c r="A988" s="38"/>
      <c r="B988" s="39"/>
      <c r="C988" s="40"/>
      <c r="D988" s="231" t="s">
        <v>153</v>
      </c>
      <c r="E988" s="40"/>
      <c r="F988" s="232" t="s">
        <v>1396</v>
      </c>
      <c r="G988" s="40"/>
      <c r="H988" s="40"/>
      <c r="I988" s="233"/>
      <c r="J988" s="40"/>
      <c r="K988" s="40"/>
      <c r="L988" s="44"/>
      <c r="M988" s="234"/>
      <c r="N988" s="235"/>
      <c r="O988" s="91"/>
      <c r="P988" s="91"/>
      <c r="Q988" s="91"/>
      <c r="R988" s="91"/>
      <c r="S988" s="91"/>
      <c r="T988" s="92"/>
      <c r="U988" s="38"/>
      <c r="V988" s="38"/>
      <c r="W988" s="38"/>
      <c r="X988" s="38"/>
      <c r="Y988" s="38"/>
      <c r="Z988" s="38"/>
      <c r="AA988" s="38"/>
      <c r="AB988" s="38"/>
      <c r="AC988" s="38"/>
      <c r="AD988" s="38"/>
      <c r="AE988" s="38"/>
      <c r="AT988" s="17" t="s">
        <v>153</v>
      </c>
      <c r="AU988" s="17" t="s">
        <v>86</v>
      </c>
    </row>
    <row r="989" s="12" customFormat="1" ht="22.8" customHeight="1">
      <c r="A989" s="12"/>
      <c r="B989" s="202"/>
      <c r="C989" s="203"/>
      <c r="D989" s="204" t="s">
        <v>75</v>
      </c>
      <c r="E989" s="216" t="s">
        <v>1397</v>
      </c>
      <c r="F989" s="216" t="s">
        <v>1398</v>
      </c>
      <c r="G989" s="203"/>
      <c r="H989" s="203"/>
      <c r="I989" s="206"/>
      <c r="J989" s="217">
        <f>BK989</f>
        <v>0</v>
      </c>
      <c r="K989" s="203"/>
      <c r="L989" s="208"/>
      <c r="M989" s="209"/>
      <c r="N989" s="210"/>
      <c r="O989" s="210"/>
      <c r="P989" s="211">
        <f>SUM(P990:P996)</f>
        <v>0</v>
      </c>
      <c r="Q989" s="210"/>
      <c r="R989" s="211">
        <f>SUM(R990:R996)</f>
        <v>0</v>
      </c>
      <c r="S989" s="210"/>
      <c r="T989" s="212">
        <f>SUM(T990:T996)</f>
        <v>0.0113204</v>
      </c>
      <c r="U989" s="12"/>
      <c r="V989" s="12"/>
      <c r="W989" s="12"/>
      <c r="X989" s="12"/>
      <c r="Y989" s="12"/>
      <c r="Z989" s="12"/>
      <c r="AA989" s="12"/>
      <c r="AB989" s="12"/>
      <c r="AC989" s="12"/>
      <c r="AD989" s="12"/>
      <c r="AE989" s="12"/>
      <c r="AR989" s="213" t="s">
        <v>86</v>
      </c>
      <c r="AT989" s="214" t="s">
        <v>75</v>
      </c>
      <c r="AU989" s="214" t="s">
        <v>84</v>
      </c>
      <c r="AY989" s="213" t="s">
        <v>144</v>
      </c>
      <c r="BK989" s="215">
        <f>SUM(BK990:BK996)</f>
        <v>0</v>
      </c>
    </row>
    <row r="990" s="2" customFormat="1" ht="24.15" customHeight="1">
      <c r="A990" s="38"/>
      <c r="B990" s="39"/>
      <c r="C990" s="218" t="s">
        <v>242</v>
      </c>
      <c r="D990" s="218" t="s">
        <v>146</v>
      </c>
      <c r="E990" s="219" t="s">
        <v>1399</v>
      </c>
      <c r="F990" s="220" t="s">
        <v>1400</v>
      </c>
      <c r="G990" s="221" t="s">
        <v>149</v>
      </c>
      <c r="H990" s="222">
        <v>87.079999999999998</v>
      </c>
      <c r="I990" s="223"/>
      <c r="J990" s="224">
        <f>ROUND(I990*H990,2)</f>
        <v>0</v>
      </c>
      <c r="K990" s="220" t="s">
        <v>150</v>
      </c>
      <c r="L990" s="44"/>
      <c r="M990" s="225" t="s">
        <v>1</v>
      </c>
      <c r="N990" s="226" t="s">
        <v>41</v>
      </c>
      <c r="O990" s="91"/>
      <c r="P990" s="227">
        <f>O990*H990</f>
        <v>0</v>
      </c>
      <c r="Q990" s="227">
        <v>0</v>
      </c>
      <c r="R990" s="227">
        <f>Q990*H990</f>
        <v>0</v>
      </c>
      <c r="S990" s="227">
        <v>0.00012999999999999999</v>
      </c>
      <c r="T990" s="228">
        <f>S990*H990</f>
        <v>0.0113204</v>
      </c>
      <c r="U990" s="38"/>
      <c r="V990" s="38"/>
      <c r="W990" s="38"/>
      <c r="X990" s="38"/>
      <c r="Y990" s="38"/>
      <c r="Z990" s="38"/>
      <c r="AA990" s="38"/>
      <c r="AB990" s="38"/>
      <c r="AC990" s="38"/>
      <c r="AD990" s="38"/>
      <c r="AE990" s="38"/>
      <c r="AR990" s="229" t="s">
        <v>262</v>
      </c>
      <c r="AT990" s="229" t="s">
        <v>146</v>
      </c>
      <c r="AU990" s="229" t="s">
        <v>86</v>
      </c>
      <c r="AY990" s="17" t="s">
        <v>144</v>
      </c>
      <c r="BE990" s="230">
        <f>IF(N990="základní",J990,0)</f>
        <v>0</v>
      </c>
      <c r="BF990" s="230">
        <f>IF(N990="snížená",J990,0)</f>
        <v>0</v>
      </c>
      <c r="BG990" s="230">
        <f>IF(N990="zákl. přenesená",J990,0)</f>
        <v>0</v>
      </c>
      <c r="BH990" s="230">
        <f>IF(N990="sníž. přenesená",J990,0)</f>
        <v>0</v>
      </c>
      <c r="BI990" s="230">
        <f>IF(N990="nulová",J990,0)</f>
        <v>0</v>
      </c>
      <c r="BJ990" s="17" t="s">
        <v>84</v>
      </c>
      <c r="BK990" s="230">
        <f>ROUND(I990*H990,2)</f>
        <v>0</v>
      </c>
      <c r="BL990" s="17" t="s">
        <v>262</v>
      </c>
      <c r="BM990" s="229" t="s">
        <v>1401</v>
      </c>
    </row>
    <row r="991" s="2" customFormat="1">
      <c r="A991" s="38"/>
      <c r="B991" s="39"/>
      <c r="C991" s="40"/>
      <c r="D991" s="231" t="s">
        <v>153</v>
      </c>
      <c r="E991" s="40"/>
      <c r="F991" s="232" t="s">
        <v>1402</v>
      </c>
      <c r="G991" s="40"/>
      <c r="H991" s="40"/>
      <c r="I991" s="233"/>
      <c r="J991" s="40"/>
      <c r="K991" s="40"/>
      <c r="L991" s="44"/>
      <c r="M991" s="234"/>
      <c r="N991" s="235"/>
      <c r="O991" s="91"/>
      <c r="P991" s="91"/>
      <c r="Q991" s="91"/>
      <c r="R991" s="91"/>
      <c r="S991" s="91"/>
      <c r="T991" s="92"/>
      <c r="U991" s="38"/>
      <c r="V991" s="38"/>
      <c r="W991" s="38"/>
      <c r="X991" s="38"/>
      <c r="Y991" s="38"/>
      <c r="Z991" s="38"/>
      <c r="AA991" s="38"/>
      <c r="AB991" s="38"/>
      <c r="AC991" s="38"/>
      <c r="AD991" s="38"/>
      <c r="AE991" s="38"/>
      <c r="AT991" s="17" t="s">
        <v>153</v>
      </c>
      <c r="AU991" s="17" t="s">
        <v>86</v>
      </c>
    </row>
    <row r="992" s="13" customFormat="1">
      <c r="A992" s="13"/>
      <c r="B992" s="236"/>
      <c r="C992" s="237"/>
      <c r="D992" s="238" t="s">
        <v>155</v>
      </c>
      <c r="E992" s="239" t="s">
        <v>1</v>
      </c>
      <c r="F992" s="240" t="s">
        <v>1403</v>
      </c>
      <c r="G992" s="237"/>
      <c r="H992" s="239" t="s">
        <v>1</v>
      </c>
      <c r="I992" s="241"/>
      <c r="J992" s="237"/>
      <c r="K992" s="237"/>
      <c r="L992" s="242"/>
      <c r="M992" s="243"/>
      <c r="N992" s="244"/>
      <c r="O992" s="244"/>
      <c r="P992" s="244"/>
      <c r="Q992" s="244"/>
      <c r="R992" s="244"/>
      <c r="S992" s="244"/>
      <c r="T992" s="245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46" t="s">
        <v>155</v>
      </c>
      <c r="AU992" s="246" t="s">
        <v>86</v>
      </c>
      <c r="AV992" s="13" t="s">
        <v>84</v>
      </c>
      <c r="AW992" s="13" t="s">
        <v>33</v>
      </c>
      <c r="AX992" s="13" t="s">
        <v>76</v>
      </c>
      <c r="AY992" s="246" t="s">
        <v>144</v>
      </c>
    </row>
    <row r="993" s="14" customFormat="1">
      <c r="A993" s="14"/>
      <c r="B993" s="247"/>
      <c r="C993" s="248"/>
      <c r="D993" s="238" t="s">
        <v>155</v>
      </c>
      <c r="E993" s="249" t="s">
        <v>1</v>
      </c>
      <c r="F993" s="250" t="s">
        <v>1404</v>
      </c>
      <c r="G993" s="248"/>
      <c r="H993" s="251">
        <v>80.599999999999994</v>
      </c>
      <c r="I993" s="252"/>
      <c r="J993" s="248"/>
      <c r="K993" s="248"/>
      <c r="L993" s="253"/>
      <c r="M993" s="254"/>
      <c r="N993" s="255"/>
      <c r="O993" s="255"/>
      <c r="P993" s="255"/>
      <c r="Q993" s="255"/>
      <c r="R993" s="255"/>
      <c r="S993" s="255"/>
      <c r="T993" s="256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T993" s="257" t="s">
        <v>155</v>
      </c>
      <c r="AU993" s="257" t="s">
        <v>86</v>
      </c>
      <c r="AV993" s="14" t="s">
        <v>86</v>
      </c>
      <c r="AW993" s="14" t="s">
        <v>33</v>
      </c>
      <c r="AX993" s="14" t="s">
        <v>76</v>
      </c>
      <c r="AY993" s="257" t="s">
        <v>144</v>
      </c>
    </row>
    <row r="994" s="13" customFormat="1">
      <c r="A994" s="13"/>
      <c r="B994" s="236"/>
      <c r="C994" s="237"/>
      <c r="D994" s="238" t="s">
        <v>155</v>
      </c>
      <c r="E994" s="239" t="s">
        <v>1</v>
      </c>
      <c r="F994" s="240" t="s">
        <v>1245</v>
      </c>
      <c r="G994" s="237"/>
      <c r="H994" s="239" t="s">
        <v>1</v>
      </c>
      <c r="I994" s="241"/>
      <c r="J994" s="237"/>
      <c r="K994" s="237"/>
      <c r="L994" s="242"/>
      <c r="M994" s="243"/>
      <c r="N994" s="244"/>
      <c r="O994" s="244"/>
      <c r="P994" s="244"/>
      <c r="Q994" s="244"/>
      <c r="R994" s="244"/>
      <c r="S994" s="244"/>
      <c r="T994" s="245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46" t="s">
        <v>155</v>
      </c>
      <c r="AU994" s="246" t="s">
        <v>86</v>
      </c>
      <c r="AV994" s="13" t="s">
        <v>84</v>
      </c>
      <c r="AW994" s="13" t="s">
        <v>33</v>
      </c>
      <c r="AX994" s="13" t="s">
        <v>76</v>
      </c>
      <c r="AY994" s="246" t="s">
        <v>144</v>
      </c>
    </row>
    <row r="995" s="14" customFormat="1">
      <c r="A995" s="14"/>
      <c r="B995" s="247"/>
      <c r="C995" s="248"/>
      <c r="D995" s="238" t="s">
        <v>155</v>
      </c>
      <c r="E995" s="249" t="s">
        <v>1</v>
      </c>
      <c r="F995" s="250" t="s">
        <v>1405</v>
      </c>
      <c r="G995" s="248"/>
      <c r="H995" s="251">
        <v>6.4800000000000004</v>
      </c>
      <c r="I995" s="252"/>
      <c r="J995" s="248"/>
      <c r="K995" s="248"/>
      <c r="L995" s="253"/>
      <c r="M995" s="254"/>
      <c r="N995" s="255"/>
      <c r="O995" s="255"/>
      <c r="P995" s="255"/>
      <c r="Q995" s="255"/>
      <c r="R995" s="255"/>
      <c r="S995" s="255"/>
      <c r="T995" s="256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T995" s="257" t="s">
        <v>155</v>
      </c>
      <c r="AU995" s="257" t="s">
        <v>86</v>
      </c>
      <c r="AV995" s="14" t="s">
        <v>86</v>
      </c>
      <c r="AW995" s="14" t="s">
        <v>33</v>
      </c>
      <c r="AX995" s="14" t="s">
        <v>76</v>
      </c>
      <c r="AY995" s="257" t="s">
        <v>144</v>
      </c>
    </row>
    <row r="996" s="15" customFormat="1">
      <c r="A996" s="15"/>
      <c r="B996" s="258"/>
      <c r="C996" s="259"/>
      <c r="D996" s="238" t="s">
        <v>155</v>
      </c>
      <c r="E996" s="260" t="s">
        <v>1</v>
      </c>
      <c r="F996" s="261" t="s">
        <v>160</v>
      </c>
      <c r="G996" s="259"/>
      <c r="H996" s="262">
        <v>87.079999999999998</v>
      </c>
      <c r="I996" s="263"/>
      <c r="J996" s="259"/>
      <c r="K996" s="259"/>
      <c r="L996" s="264"/>
      <c r="M996" s="265"/>
      <c r="N996" s="266"/>
      <c r="O996" s="266"/>
      <c r="P996" s="266"/>
      <c r="Q996" s="266"/>
      <c r="R996" s="266"/>
      <c r="S996" s="266"/>
      <c r="T996" s="267"/>
      <c r="U996" s="15"/>
      <c r="V996" s="15"/>
      <c r="W996" s="15"/>
      <c r="X996" s="15"/>
      <c r="Y996" s="15"/>
      <c r="Z996" s="15"/>
      <c r="AA996" s="15"/>
      <c r="AB996" s="15"/>
      <c r="AC996" s="15"/>
      <c r="AD996" s="15"/>
      <c r="AE996" s="15"/>
      <c r="AT996" s="268" t="s">
        <v>155</v>
      </c>
      <c r="AU996" s="268" t="s">
        <v>86</v>
      </c>
      <c r="AV996" s="15" t="s">
        <v>151</v>
      </c>
      <c r="AW996" s="15" t="s">
        <v>33</v>
      </c>
      <c r="AX996" s="15" t="s">
        <v>84</v>
      </c>
      <c r="AY996" s="268" t="s">
        <v>144</v>
      </c>
    </row>
    <row r="997" s="12" customFormat="1" ht="22.8" customHeight="1">
      <c r="A997" s="12"/>
      <c r="B997" s="202"/>
      <c r="C997" s="203"/>
      <c r="D997" s="204" t="s">
        <v>75</v>
      </c>
      <c r="E997" s="216" t="s">
        <v>1406</v>
      </c>
      <c r="F997" s="216" t="s">
        <v>1407</v>
      </c>
      <c r="G997" s="203"/>
      <c r="H997" s="203"/>
      <c r="I997" s="206"/>
      <c r="J997" s="217">
        <f>BK997</f>
        <v>0</v>
      </c>
      <c r="K997" s="203"/>
      <c r="L997" s="208"/>
      <c r="M997" s="209"/>
      <c r="N997" s="210"/>
      <c r="O997" s="210"/>
      <c r="P997" s="211">
        <f>SUM(P998:P1042)</f>
        <v>0</v>
      </c>
      <c r="Q997" s="210"/>
      <c r="R997" s="211">
        <f>SUM(R998:R1042)</f>
        <v>0.26581999999999995</v>
      </c>
      <c r="S997" s="210"/>
      <c r="T997" s="212">
        <f>SUM(T998:T1042)</f>
        <v>0.39732599999999996</v>
      </c>
      <c r="U997" s="12"/>
      <c r="V997" s="12"/>
      <c r="W997" s="12"/>
      <c r="X997" s="12"/>
      <c r="Y997" s="12"/>
      <c r="Z997" s="12"/>
      <c r="AA997" s="12"/>
      <c r="AB997" s="12"/>
      <c r="AC997" s="12"/>
      <c r="AD997" s="12"/>
      <c r="AE997" s="12"/>
      <c r="AR997" s="213" t="s">
        <v>86</v>
      </c>
      <c r="AT997" s="214" t="s">
        <v>75</v>
      </c>
      <c r="AU997" s="214" t="s">
        <v>84</v>
      </c>
      <c r="AY997" s="213" t="s">
        <v>144</v>
      </c>
      <c r="BK997" s="215">
        <f>SUM(BK998:BK1042)</f>
        <v>0</v>
      </c>
    </row>
    <row r="998" s="2" customFormat="1" ht="24.15" customHeight="1">
      <c r="A998" s="38"/>
      <c r="B998" s="39"/>
      <c r="C998" s="218" t="s">
        <v>1408</v>
      </c>
      <c r="D998" s="218" t="s">
        <v>146</v>
      </c>
      <c r="E998" s="219" t="s">
        <v>1409</v>
      </c>
      <c r="F998" s="220" t="s">
        <v>1410</v>
      </c>
      <c r="G998" s="221" t="s">
        <v>637</v>
      </c>
      <c r="H998" s="222">
        <v>1</v>
      </c>
      <c r="I998" s="223"/>
      <c r="J998" s="224">
        <f>ROUND(I998*H998,2)</f>
        <v>0</v>
      </c>
      <c r="K998" s="220" t="s">
        <v>150</v>
      </c>
      <c r="L998" s="44"/>
      <c r="M998" s="225" t="s">
        <v>1</v>
      </c>
      <c r="N998" s="226" t="s">
        <v>41</v>
      </c>
      <c r="O998" s="91"/>
      <c r="P998" s="227">
        <f>O998*H998</f>
        <v>0</v>
      </c>
      <c r="Q998" s="227">
        <v>0</v>
      </c>
      <c r="R998" s="227">
        <f>Q998*H998</f>
        <v>0</v>
      </c>
      <c r="S998" s="227">
        <v>0</v>
      </c>
      <c r="T998" s="228">
        <f>S998*H998</f>
        <v>0</v>
      </c>
      <c r="U998" s="38"/>
      <c r="V998" s="38"/>
      <c r="W998" s="38"/>
      <c r="X998" s="38"/>
      <c r="Y998" s="38"/>
      <c r="Z998" s="38"/>
      <c r="AA998" s="38"/>
      <c r="AB998" s="38"/>
      <c r="AC998" s="38"/>
      <c r="AD998" s="38"/>
      <c r="AE998" s="38"/>
      <c r="AR998" s="229" t="s">
        <v>151</v>
      </c>
      <c r="AT998" s="229" t="s">
        <v>146</v>
      </c>
      <c r="AU998" s="229" t="s">
        <v>86</v>
      </c>
      <c r="AY998" s="17" t="s">
        <v>144</v>
      </c>
      <c r="BE998" s="230">
        <f>IF(N998="základní",J998,0)</f>
        <v>0</v>
      </c>
      <c r="BF998" s="230">
        <f>IF(N998="snížená",J998,0)</f>
        <v>0</v>
      </c>
      <c r="BG998" s="230">
        <f>IF(N998="zákl. přenesená",J998,0)</f>
        <v>0</v>
      </c>
      <c r="BH998" s="230">
        <f>IF(N998="sníž. přenesená",J998,0)</f>
        <v>0</v>
      </c>
      <c r="BI998" s="230">
        <f>IF(N998="nulová",J998,0)</f>
        <v>0</v>
      </c>
      <c r="BJ998" s="17" t="s">
        <v>84</v>
      </c>
      <c r="BK998" s="230">
        <f>ROUND(I998*H998,2)</f>
        <v>0</v>
      </c>
      <c r="BL998" s="17" t="s">
        <v>151</v>
      </c>
      <c r="BM998" s="229" t="s">
        <v>1411</v>
      </c>
    </row>
    <row r="999" s="2" customFormat="1">
      <c r="A999" s="38"/>
      <c r="B999" s="39"/>
      <c r="C999" s="40"/>
      <c r="D999" s="231" t="s">
        <v>153</v>
      </c>
      <c r="E999" s="40"/>
      <c r="F999" s="232" t="s">
        <v>1412</v>
      </c>
      <c r="G999" s="40"/>
      <c r="H999" s="40"/>
      <c r="I999" s="233"/>
      <c r="J999" s="40"/>
      <c r="K999" s="40"/>
      <c r="L999" s="44"/>
      <c r="M999" s="234"/>
      <c r="N999" s="235"/>
      <c r="O999" s="91"/>
      <c r="P999" s="91"/>
      <c r="Q999" s="91"/>
      <c r="R999" s="91"/>
      <c r="S999" s="91"/>
      <c r="T999" s="92"/>
      <c r="U999" s="38"/>
      <c r="V999" s="38"/>
      <c r="W999" s="38"/>
      <c r="X999" s="38"/>
      <c r="Y999" s="38"/>
      <c r="Z999" s="38"/>
      <c r="AA999" s="38"/>
      <c r="AB999" s="38"/>
      <c r="AC999" s="38"/>
      <c r="AD999" s="38"/>
      <c r="AE999" s="38"/>
      <c r="AT999" s="17" t="s">
        <v>153</v>
      </c>
      <c r="AU999" s="17" t="s">
        <v>86</v>
      </c>
    </row>
    <row r="1000" s="2" customFormat="1" ht="24.15" customHeight="1">
      <c r="A1000" s="38"/>
      <c r="B1000" s="39"/>
      <c r="C1000" s="218" t="s">
        <v>285</v>
      </c>
      <c r="D1000" s="218" t="s">
        <v>146</v>
      </c>
      <c r="E1000" s="219" t="s">
        <v>1413</v>
      </c>
      <c r="F1000" s="220" t="s">
        <v>1414</v>
      </c>
      <c r="G1000" s="221" t="s">
        <v>149</v>
      </c>
      <c r="H1000" s="222">
        <v>6.8399999999999999</v>
      </c>
      <c r="I1000" s="223"/>
      <c r="J1000" s="224">
        <f>ROUND(I1000*H1000,2)</f>
        <v>0</v>
      </c>
      <c r="K1000" s="220" t="s">
        <v>150</v>
      </c>
      <c r="L1000" s="44"/>
      <c r="M1000" s="225" t="s">
        <v>1</v>
      </c>
      <c r="N1000" s="226" t="s">
        <v>41</v>
      </c>
      <c r="O1000" s="91"/>
      <c r="P1000" s="227">
        <f>O1000*H1000</f>
        <v>0</v>
      </c>
      <c r="Q1000" s="227">
        <v>0</v>
      </c>
      <c r="R1000" s="227">
        <f>Q1000*H1000</f>
        <v>0</v>
      </c>
      <c r="S1000" s="227">
        <v>0.024649999999999998</v>
      </c>
      <c r="T1000" s="228">
        <f>S1000*H1000</f>
        <v>0.16860599999999998</v>
      </c>
      <c r="U1000" s="38"/>
      <c r="V1000" s="38"/>
      <c r="W1000" s="38"/>
      <c r="X1000" s="38"/>
      <c r="Y1000" s="38"/>
      <c r="Z1000" s="38"/>
      <c r="AA1000" s="38"/>
      <c r="AB1000" s="38"/>
      <c r="AC1000" s="38"/>
      <c r="AD1000" s="38"/>
      <c r="AE1000" s="38"/>
      <c r="AR1000" s="229" t="s">
        <v>262</v>
      </c>
      <c r="AT1000" s="229" t="s">
        <v>146</v>
      </c>
      <c r="AU1000" s="229" t="s">
        <v>86</v>
      </c>
      <c r="AY1000" s="17" t="s">
        <v>144</v>
      </c>
      <c r="BE1000" s="230">
        <f>IF(N1000="základní",J1000,0)</f>
        <v>0</v>
      </c>
      <c r="BF1000" s="230">
        <f>IF(N1000="snížená",J1000,0)</f>
        <v>0</v>
      </c>
      <c r="BG1000" s="230">
        <f>IF(N1000="zákl. přenesená",J1000,0)</f>
        <v>0</v>
      </c>
      <c r="BH1000" s="230">
        <f>IF(N1000="sníž. přenesená",J1000,0)</f>
        <v>0</v>
      </c>
      <c r="BI1000" s="230">
        <f>IF(N1000="nulová",J1000,0)</f>
        <v>0</v>
      </c>
      <c r="BJ1000" s="17" t="s">
        <v>84</v>
      </c>
      <c r="BK1000" s="230">
        <f>ROUND(I1000*H1000,2)</f>
        <v>0</v>
      </c>
      <c r="BL1000" s="17" t="s">
        <v>262</v>
      </c>
      <c r="BM1000" s="229" t="s">
        <v>1415</v>
      </c>
    </row>
    <row r="1001" s="2" customFormat="1">
      <c r="A1001" s="38"/>
      <c r="B1001" s="39"/>
      <c r="C1001" s="40"/>
      <c r="D1001" s="231" t="s">
        <v>153</v>
      </c>
      <c r="E1001" s="40"/>
      <c r="F1001" s="232" t="s">
        <v>1416</v>
      </c>
      <c r="G1001" s="40"/>
      <c r="H1001" s="40"/>
      <c r="I1001" s="233"/>
      <c r="J1001" s="40"/>
      <c r="K1001" s="40"/>
      <c r="L1001" s="44"/>
      <c r="M1001" s="234"/>
      <c r="N1001" s="235"/>
      <c r="O1001" s="91"/>
      <c r="P1001" s="91"/>
      <c r="Q1001" s="91"/>
      <c r="R1001" s="91"/>
      <c r="S1001" s="91"/>
      <c r="T1001" s="92"/>
      <c r="U1001" s="38"/>
      <c r="V1001" s="38"/>
      <c r="W1001" s="38"/>
      <c r="X1001" s="38"/>
      <c r="Y1001" s="38"/>
      <c r="Z1001" s="38"/>
      <c r="AA1001" s="38"/>
      <c r="AB1001" s="38"/>
      <c r="AC1001" s="38"/>
      <c r="AD1001" s="38"/>
      <c r="AE1001" s="38"/>
      <c r="AT1001" s="17" t="s">
        <v>153</v>
      </c>
      <c r="AU1001" s="17" t="s">
        <v>86</v>
      </c>
    </row>
    <row r="1002" s="14" customFormat="1">
      <c r="A1002" s="14"/>
      <c r="B1002" s="247"/>
      <c r="C1002" s="248"/>
      <c r="D1002" s="238" t="s">
        <v>155</v>
      </c>
      <c r="E1002" s="249" t="s">
        <v>1</v>
      </c>
      <c r="F1002" s="250" t="s">
        <v>1417</v>
      </c>
      <c r="G1002" s="248"/>
      <c r="H1002" s="251">
        <v>6.8399999999999999</v>
      </c>
      <c r="I1002" s="252"/>
      <c r="J1002" s="248"/>
      <c r="K1002" s="248"/>
      <c r="L1002" s="253"/>
      <c r="M1002" s="254"/>
      <c r="N1002" s="255"/>
      <c r="O1002" s="255"/>
      <c r="P1002" s="255"/>
      <c r="Q1002" s="255"/>
      <c r="R1002" s="255"/>
      <c r="S1002" s="255"/>
      <c r="T1002" s="256"/>
      <c r="U1002" s="14"/>
      <c r="V1002" s="14"/>
      <c r="W1002" s="14"/>
      <c r="X1002" s="14"/>
      <c r="Y1002" s="14"/>
      <c r="Z1002" s="14"/>
      <c r="AA1002" s="14"/>
      <c r="AB1002" s="14"/>
      <c r="AC1002" s="14"/>
      <c r="AD1002" s="14"/>
      <c r="AE1002" s="14"/>
      <c r="AT1002" s="257" t="s">
        <v>155</v>
      </c>
      <c r="AU1002" s="257" t="s">
        <v>86</v>
      </c>
      <c r="AV1002" s="14" t="s">
        <v>86</v>
      </c>
      <c r="AW1002" s="14" t="s">
        <v>33</v>
      </c>
      <c r="AX1002" s="14" t="s">
        <v>84</v>
      </c>
      <c r="AY1002" s="257" t="s">
        <v>144</v>
      </c>
    </row>
    <row r="1003" s="2" customFormat="1" ht="24.15" customHeight="1">
      <c r="A1003" s="38"/>
      <c r="B1003" s="39"/>
      <c r="C1003" s="218" t="s">
        <v>295</v>
      </c>
      <c r="D1003" s="218" t="s">
        <v>146</v>
      </c>
      <c r="E1003" s="219" t="s">
        <v>1418</v>
      </c>
      <c r="F1003" s="220" t="s">
        <v>1419</v>
      </c>
      <c r="G1003" s="221" t="s">
        <v>149</v>
      </c>
      <c r="H1003" s="222">
        <v>6.8399999999999999</v>
      </c>
      <c r="I1003" s="223"/>
      <c r="J1003" s="224">
        <f>ROUND(I1003*H1003,2)</f>
        <v>0</v>
      </c>
      <c r="K1003" s="220" t="s">
        <v>150</v>
      </c>
      <c r="L1003" s="44"/>
      <c r="M1003" s="225" t="s">
        <v>1</v>
      </c>
      <c r="N1003" s="226" t="s">
        <v>41</v>
      </c>
      <c r="O1003" s="91"/>
      <c r="P1003" s="227">
        <f>O1003*H1003</f>
        <v>0</v>
      </c>
      <c r="Q1003" s="227">
        <v>0</v>
      </c>
      <c r="R1003" s="227">
        <f>Q1003*H1003</f>
        <v>0</v>
      </c>
      <c r="S1003" s="227">
        <v>0.0080000000000000002</v>
      </c>
      <c r="T1003" s="228">
        <f>S1003*H1003</f>
        <v>0.054719999999999998</v>
      </c>
      <c r="U1003" s="38"/>
      <c r="V1003" s="38"/>
      <c r="W1003" s="38"/>
      <c r="X1003" s="38"/>
      <c r="Y1003" s="38"/>
      <c r="Z1003" s="38"/>
      <c r="AA1003" s="38"/>
      <c r="AB1003" s="38"/>
      <c r="AC1003" s="38"/>
      <c r="AD1003" s="38"/>
      <c r="AE1003" s="38"/>
      <c r="AR1003" s="229" t="s">
        <v>262</v>
      </c>
      <c r="AT1003" s="229" t="s">
        <v>146</v>
      </c>
      <c r="AU1003" s="229" t="s">
        <v>86</v>
      </c>
      <c r="AY1003" s="17" t="s">
        <v>144</v>
      </c>
      <c r="BE1003" s="230">
        <f>IF(N1003="základní",J1003,0)</f>
        <v>0</v>
      </c>
      <c r="BF1003" s="230">
        <f>IF(N1003="snížená",J1003,0)</f>
        <v>0</v>
      </c>
      <c r="BG1003" s="230">
        <f>IF(N1003="zákl. přenesená",J1003,0)</f>
        <v>0</v>
      </c>
      <c r="BH1003" s="230">
        <f>IF(N1003="sníž. přenesená",J1003,0)</f>
        <v>0</v>
      </c>
      <c r="BI1003" s="230">
        <f>IF(N1003="nulová",J1003,0)</f>
        <v>0</v>
      </c>
      <c r="BJ1003" s="17" t="s">
        <v>84</v>
      </c>
      <c r="BK1003" s="230">
        <f>ROUND(I1003*H1003,2)</f>
        <v>0</v>
      </c>
      <c r="BL1003" s="17" t="s">
        <v>262</v>
      </c>
      <c r="BM1003" s="229" t="s">
        <v>1420</v>
      </c>
    </row>
    <row r="1004" s="2" customFormat="1">
      <c r="A1004" s="38"/>
      <c r="B1004" s="39"/>
      <c r="C1004" s="40"/>
      <c r="D1004" s="231" t="s">
        <v>153</v>
      </c>
      <c r="E1004" s="40"/>
      <c r="F1004" s="232" t="s">
        <v>1421</v>
      </c>
      <c r="G1004" s="40"/>
      <c r="H1004" s="40"/>
      <c r="I1004" s="233"/>
      <c r="J1004" s="40"/>
      <c r="K1004" s="40"/>
      <c r="L1004" s="44"/>
      <c r="M1004" s="234"/>
      <c r="N1004" s="235"/>
      <c r="O1004" s="91"/>
      <c r="P1004" s="91"/>
      <c r="Q1004" s="91"/>
      <c r="R1004" s="91"/>
      <c r="S1004" s="91"/>
      <c r="T1004" s="92"/>
      <c r="U1004" s="38"/>
      <c r="V1004" s="38"/>
      <c r="W1004" s="38"/>
      <c r="X1004" s="38"/>
      <c r="Y1004" s="38"/>
      <c r="Z1004" s="38"/>
      <c r="AA1004" s="38"/>
      <c r="AB1004" s="38"/>
      <c r="AC1004" s="38"/>
      <c r="AD1004" s="38"/>
      <c r="AE1004" s="38"/>
      <c r="AT1004" s="17" t="s">
        <v>153</v>
      </c>
      <c r="AU1004" s="17" t="s">
        <v>86</v>
      </c>
    </row>
    <row r="1005" s="2" customFormat="1" ht="24.15" customHeight="1">
      <c r="A1005" s="38"/>
      <c r="B1005" s="39"/>
      <c r="C1005" s="218" t="s">
        <v>1422</v>
      </c>
      <c r="D1005" s="218" t="s">
        <v>146</v>
      </c>
      <c r="E1005" s="219" t="s">
        <v>1423</v>
      </c>
      <c r="F1005" s="220" t="s">
        <v>1424</v>
      </c>
      <c r="G1005" s="221" t="s">
        <v>637</v>
      </c>
      <c r="H1005" s="222">
        <v>5</v>
      </c>
      <c r="I1005" s="223"/>
      <c r="J1005" s="224">
        <f>ROUND(I1005*H1005,2)</f>
        <v>0</v>
      </c>
      <c r="K1005" s="220" t="s">
        <v>150</v>
      </c>
      <c r="L1005" s="44"/>
      <c r="M1005" s="225" t="s">
        <v>1</v>
      </c>
      <c r="N1005" s="226" t="s">
        <v>41</v>
      </c>
      <c r="O1005" s="91"/>
      <c r="P1005" s="227">
        <f>O1005*H1005</f>
        <v>0</v>
      </c>
      <c r="Q1005" s="227">
        <v>0</v>
      </c>
      <c r="R1005" s="227">
        <f>Q1005*H1005</f>
        <v>0</v>
      </c>
      <c r="S1005" s="227">
        <v>0</v>
      </c>
      <c r="T1005" s="228">
        <f>S1005*H1005</f>
        <v>0</v>
      </c>
      <c r="U1005" s="38"/>
      <c r="V1005" s="38"/>
      <c r="W1005" s="38"/>
      <c r="X1005" s="38"/>
      <c r="Y1005" s="38"/>
      <c r="Z1005" s="38"/>
      <c r="AA1005" s="38"/>
      <c r="AB1005" s="38"/>
      <c r="AC1005" s="38"/>
      <c r="AD1005" s="38"/>
      <c r="AE1005" s="38"/>
      <c r="AR1005" s="229" t="s">
        <v>262</v>
      </c>
      <c r="AT1005" s="229" t="s">
        <v>146</v>
      </c>
      <c r="AU1005" s="229" t="s">
        <v>86</v>
      </c>
      <c r="AY1005" s="17" t="s">
        <v>144</v>
      </c>
      <c r="BE1005" s="230">
        <f>IF(N1005="základní",J1005,0)</f>
        <v>0</v>
      </c>
      <c r="BF1005" s="230">
        <f>IF(N1005="snížená",J1005,0)</f>
        <v>0</v>
      </c>
      <c r="BG1005" s="230">
        <f>IF(N1005="zákl. přenesená",J1005,0)</f>
        <v>0</v>
      </c>
      <c r="BH1005" s="230">
        <f>IF(N1005="sníž. přenesená",J1005,0)</f>
        <v>0</v>
      </c>
      <c r="BI1005" s="230">
        <f>IF(N1005="nulová",J1005,0)</f>
        <v>0</v>
      </c>
      <c r="BJ1005" s="17" t="s">
        <v>84</v>
      </c>
      <c r="BK1005" s="230">
        <f>ROUND(I1005*H1005,2)</f>
        <v>0</v>
      </c>
      <c r="BL1005" s="17" t="s">
        <v>262</v>
      </c>
      <c r="BM1005" s="229" t="s">
        <v>1425</v>
      </c>
    </row>
    <row r="1006" s="2" customFormat="1">
      <c r="A1006" s="38"/>
      <c r="B1006" s="39"/>
      <c r="C1006" s="40"/>
      <c r="D1006" s="231" t="s">
        <v>153</v>
      </c>
      <c r="E1006" s="40"/>
      <c r="F1006" s="232" t="s">
        <v>1426</v>
      </c>
      <c r="G1006" s="40"/>
      <c r="H1006" s="40"/>
      <c r="I1006" s="233"/>
      <c r="J1006" s="40"/>
      <c r="K1006" s="40"/>
      <c r="L1006" s="44"/>
      <c r="M1006" s="234"/>
      <c r="N1006" s="235"/>
      <c r="O1006" s="91"/>
      <c r="P1006" s="91"/>
      <c r="Q1006" s="91"/>
      <c r="R1006" s="91"/>
      <c r="S1006" s="91"/>
      <c r="T1006" s="92"/>
      <c r="U1006" s="38"/>
      <c r="V1006" s="38"/>
      <c r="W1006" s="38"/>
      <c r="X1006" s="38"/>
      <c r="Y1006" s="38"/>
      <c r="Z1006" s="38"/>
      <c r="AA1006" s="38"/>
      <c r="AB1006" s="38"/>
      <c r="AC1006" s="38"/>
      <c r="AD1006" s="38"/>
      <c r="AE1006" s="38"/>
      <c r="AT1006" s="17" t="s">
        <v>153</v>
      </c>
      <c r="AU1006" s="17" t="s">
        <v>86</v>
      </c>
    </row>
    <row r="1007" s="2" customFormat="1" ht="24.15" customHeight="1">
      <c r="A1007" s="38"/>
      <c r="B1007" s="39"/>
      <c r="C1007" s="269" t="s">
        <v>1427</v>
      </c>
      <c r="D1007" s="269" t="s">
        <v>193</v>
      </c>
      <c r="E1007" s="270" t="s">
        <v>1428</v>
      </c>
      <c r="F1007" s="271" t="s">
        <v>1429</v>
      </c>
      <c r="G1007" s="272" t="s">
        <v>637</v>
      </c>
      <c r="H1007" s="273">
        <v>2</v>
      </c>
      <c r="I1007" s="274"/>
      <c r="J1007" s="275">
        <f>ROUND(I1007*H1007,2)</f>
        <v>0</v>
      </c>
      <c r="K1007" s="271" t="s">
        <v>150</v>
      </c>
      <c r="L1007" s="276"/>
      <c r="M1007" s="277" t="s">
        <v>1</v>
      </c>
      <c r="N1007" s="278" t="s">
        <v>41</v>
      </c>
      <c r="O1007" s="91"/>
      <c r="P1007" s="227">
        <f>O1007*H1007</f>
        <v>0</v>
      </c>
      <c r="Q1007" s="227">
        <v>0.014500000000000001</v>
      </c>
      <c r="R1007" s="227">
        <f>Q1007*H1007</f>
        <v>0.029000000000000001</v>
      </c>
      <c r="S1007" s="227">
        <v>0</v>
      </c>
      <c r="T1007" s="228">
        <f>S1007*H1007</f>
        <v>0</v>
      </c>
      <c r="U1007" s="38"/>
      <c r="V1007" s="38"/>
      <c r="W1007" s="38"/>
      <c r="X1007" s="38"/>
      <c r="Y1007" s="38"/>
      <c r="Z1007" s="38"/>
      <c r="AA1007" s="38"/>
      <c r="AB1007" s="38"/>
      <c r="AC1007" s="38"/>
      <c r="AD1007" s="38"/>
      <c r="AE1007" s="38"/>
      <c r="AR1007" s="229" t="s">
        <v>380</v>
      </c>
      <c r="AT1007" s="229" t="s">
        <v>193</v>
      </c>
      <c r="AU1007" s="229" t="s">
        <v>86</v>
      </c>
      <c r="AY1007" s="17" t="s">
        <v>144</v>
      </c>
      <c r="BE1007" s="230">
        <f>IF(N1007="základní",J1007,0)</f>
        <v>0</v>
      </c>
      <c r="BF1007" s="230">
        <f>IF(N1007="snížená",J1007,0)</f>
        <v>0</v>
      </c>
      <c r="BG1007" s="230">
        <f>IF(N1007="zákl. přenesená",J1007,0)</f>
        <v>0</v>
      </c>
      <c r="BH1007" s="230">
        <f>IF(N1007="sníž. přenesená",J1007,0)</f>
        <v>0</v>
      </c>
      <c r="BI1007" s="230">
        <f>IF(N1007="nulová",J1007,0)</f>
        <v>0</v>
      </c>
      <c r="BJ1007" s="17" t="s">
        <v>84</v>
      </c>
      <c r="BK1007" s="230">
        <f>ROUND(I1007*H1007,2)</f>
        <v>0</v>
      </c>
      <c r="BL1007" s="17" t="s">
        <v>262</v>
      </c>
      <c r="BM1007" s="229" t="s">
        <v>1430</v>
      </c>
    </row>
    <row r="1008" s="2" customFormat="1" ht="24.15" customHeight="1">
      <c r="A1008" s="38"/>
      <c r="B1008" s="39"/>
      <c r="C1008" s="269" t="s">
        <v>1431</v>
      </c>
      <c r="D1008" s="269" t="s">
        <v>193</v>
      </c>
      <c r="E1008" s="270" t="s">
        <v>1432</v>
      </c>
      <c r="F1008" s="271" t="s">
        <v>1433</v>
      </c>
      <c r="G1008" s="272" t="s">
        <v>637</v>
      </c>
      <c r="H1008" s="273">
        <v>3</v>
      </c>
      <c r="I1008" s="274"/>
      <c r="J1008" s="275">
        <f>ROUND(I1008*H1008,2)</f>
        <v>0</v>
      </c>
      <c r="K1008" s="271" t="s">
        <v>150</v>
      </c>
      <c r="L1008" s="276"/>
      <c r="M1008" s="277" t="s">
        <v>1</v>
      </c>
      <c r="N1008" s="278" t="s">
        <v>41</v>
      </c>
      <c r="O1008" s="91"/>
      <c r="P1008" s="227">
        <f>O1008*H1008</f>
        <v>0</v>
      </c>
      <c r="Q1008" s="227">
        <v>0.016</v>
      </c>
      <c r="R1008" s="227">
        <f>Q1008*H1008</f>
        <v>0.048000000000000001</v>
      </c>
      <c r="S1008" s="227">
        <v>0</v>
      </c>
      <c r="T1008" s="228">
        <f>S1008*H1008</f>
        <v>0</v>
      </c>
      <c r="U1008" s="38"/>
      <c r="V1008" s="38"/>
      <c r="W1008" s="38"/>
      <c r="X1008" s="38"/>
      <c r="Y1008" s="38"/>
      <c r="Z1008" s="38"/>
      <c r="AA1008" s="38"/>
      <c r="AB1008" s="38"/>
      <c r="AC1008" s="38"/>
      <c r="AD1008" s="38"/>
      <c r="AE1008" s="38"/>
      <c r="AR1008" s="229" t="s">
        <v>380</v>
      </c>
      <c r="AT1008" s="229" t="s">
        <v>193</v>
      </c>
      <c r="AU1008" s="229" t="s">
        <v>86</v>
      </c>
      <c r="AY1008" s="17" t="s">
        <v>144</v>
      </c>
      <c r="BE1008" s="230">
        <f>IF(N1008="základní",J1008,0)</f>
        <v>0</v>
      </c>
      <c r="BF1008" s="230">
        <f>IF(N1008="snížená",J1008,0)</f>
        <v>0</v>
      </c>
      <c r="BG1008" s="230">
        <f>IF(N1008="zákl. přenesená",J1008,0)</f>
        <v>0</v>
      </c>
      <c r="BH1008" s="230">
        <f>IF(N1008="sníž. přenesená",J1008,0)</f>
        <v>0</v>
      </c>
      <c r="BI1008" s="230">
        <f>IF(N1008="nulová",J1008,0)</f>
        <v>0</v>
      </c>
      <c r="BJ1008" s="17" t="s">
        <v>84</v>
      </c>
      <c r="BK1008" s="230">
        <f>ROUND(I1008*H1008,2)</f>
        <v>0</v>
      </c>
      <c r="BL1008" s="17" t="s">
        <v>262</v>
      </c>
      <c r="BM1008" s="229" t="s">
        <v>1434</v>
      </c>
    </row>
    <row r="1009" s="2" customFormat="1" ht="24.15" customHeight="1">
      <c r="A1009" s="38"/>
      <c r="B1009" s="39"/>
      <c r="C1009" s="218" t="s">
        <v>1435</v>
      </c>
      <c r="D1009" s="218" t="s">
        <v>146</v>
      </c>
      <c r="E1009" s="219" t="s">
        <v>1436</v>
      </c>
      <c r="F1009" s="220" t="s">
        <v>1437</v>
      </c>
      <c r="G1009" s="221" t="s">
        <v>637</v>
      </c>
      <c r="H1009" s="222">
        <v>1</v>
      </c>
      <c r="I1009" s="223"/>
      <c r="J1009" s="224">
        <f>ROUND(I1009*H1009,2)</f>
        <v>0</v>
      </c>
      <c r="K1009" s="220" t="s">
        <v>150</v>
      </c>
      <c r="L1009" s="44"/>
      <c r="M1009" s="225" t="s">
        <v>1</v>
      </c>
      <c r="N1009" s="226" t="s">
        <v>41</v>
      </c>
      <c r="O1009" s="91"/>
      <c r="P1009" s="227">
        <f>O1009*H1009</f>
        <v>0</v>
      </c>
      <c r="Q1009" s="227">
        <v>0</v>
      </c>
      <c r="R1009" s="227">
        <f>Q1009*H1009</f>
        <v>0</v>
      </c>
      <c r="S1009" s="227">
        <v>0</v>
      </c>
      <c r="T1009" s="228">
        <f>S1009*H1009</f>
        <v>0</v>
      </c>
      <c r="U1009" s="38"/>
      <c r="V1009" s="38"/>
      <c r="W1009" s="38"/>
      <c r="X1009" s="38"/>
      <c r="Y1009" s="38"/>
      <c r="Z1009" s="38"/>
      <c r="AA1009" s="38"/>
      <c r="AB1009" s="38"/>
      <c r="AC1009" s="38"/>
      <c r="AD1009" s="38"/>
      <c r="AE1009" s="38"/>
      <c r="AR1009" s="229" t="s">
        <v>262</v>
      </c>
      <c r="AT1009" s="229" t="s">
        <v>146</v>
      </c>
      <c r="AU1009" s="229" t="s">
        <v>86</v>
      </c>
      <c r="AY1009" s="17" t="s">
        <v>144</v>
      </c>
      <c r="BE1009" s="230">
        <f>IF(N1009="základní",J1009,0)</f>
        <v>0</v>
      </c>
      <c r="BF1009" s="230">
        <f>IF(N1009="snížená",J1009,0)</f>
        <v>0</v>
      </c>
      <c r="BG1009" s="230">
        <f>IF(N1009="zákl. přenesená",J1009,0)</f>
        <v>0</v>
      </c>
      <c r="BH1009" s="230">
        <f>IF(N1009="sníž. přenesená",J1009,0)</f>
        <v>0</v>
      </c>
      <c r="BI1009" s="230">
        <f>IF(N1009="nulová",J1009,0)</f>
        <v>0</v>
      </c>
      <c r="BJ1009" s="17" t="s">
        <v>84</v>
      </c>
      <c r="BK1009" s="230">
        <f>ROUND(I1009*H1009,2)</f>
        <v>0</v>
      </c>
      <c r="BL1009" s="17" t="s">
        <v>262</v>
      </c>
      <c r="BM1009" s="229" t="s">
        <v>1438</v>
      </c>
    </row>
    <row r="1010" s="2" customFormat="1">
      <c r="A1010" s="38"/>
      <c r="B1010" s="39"/>
      <c r="C1010" s="40"/>
      <c r="D1010" s="231" t="s">
        <v>153</v>
      </c>
      <c r="E1010" s="40"/>
      <c r="F1010" s="232" t="s">
        <v>1439</v>
      </c>
      <c r="G1010" s="40"/>
      <c r="H1010" s="40"/>
      <c r="I1010" s="233"/>
      <c r="J1010" s="40"/>
      <c r="K1010" s="40"/>
      <c r="L1010" s="44"/>
      <c r="M1010" s="234"/>
      <c r="N1010" s="235"/>
      <c r="O1010" s="91"/>
      <c r="P1010" s="91"/>
      <c r="Q1010" s="91"/>
      <c r="R1010" s="91"/>
      <c r="S1010" s="91"/>
      <c r="T1010" s="92"/>
      <c r="U1010" s="38"/>
      <c r="V1010" s="38"/>
      <c r="W1010" s="38"/>
      <c r="X1010" s="38"/>
      <c r="Y1010" s="38"/>
      <c r="Z1010" s="38"/>
      <c r="AA1010" s="38"/>
      <c r="AB1010" s="38"/>
      <c r="AC1010" s="38"/>
      <c r="AD1010" s="38"/>
      <c r="AE1010" s="38"/>
      <c r="AT1010" s="17" t="s">
        <v>153</v>
      </c>
      <c r="AU1010" s="17" t="s">
        <v>86</v>
      </c>
    </row>
    <row r="1011" s="2" customFormat="1" ht="37.8" customHeight="1">
      <c r="A1011" s="38"/>
      <c r="B1011" s="39"/>
      <c r="C1011" s="269" t="s">
        <v>1440</v>
      </c>
      <c r="D1011" s="269" t="s">
        <v>193</v>
      </c>
      <c r="E1011" s="270" t="s">
        <v>1441</v>
      </c>
      <c r="F1011" s="271" t="s">
        <v>1442</v>
      </c>
      <c r="G1011" s="272" t="s">
        <v>637</v>
      </c>
      <c r="H1011" s="273">
        <v>1</v>
      </c>
      <c r="I1011" s="274"/>
      <c r="J1011" s="275">
        <f>ROUND(I1011*H1011,2)</f>
        <v>0</v>
      </c>
      <c r="K1011" s="271" t="s">
        <v>150</v>
      </c>
      <c r="L1011" s="276"/>
      <c r="M1011" s="277" t="s">
        <v>1</v>
      </c>
      <c r="N1011" s="278" t="s">
        <v>41</v>
      </c>
      <c r="O1011" s="91"/>
      <c r="P1011" s="227">
        <f>O1011*H1011</f>
        <v>0</v>
      </c>
      <c r="Q1011" s="227">
        <v>0.037999999999999999</v>
      </c>
      <c r="R1011" s="227">
        <f>Q1011*H1011</f>
        <v>0.037999999999999999</v>
      </c>
      <c r="S1011" s="227">
        <v>0</v>
      </c>
      <c r="T1011" s="228">
        <f>S1011*H1011</f>
        <v>0</v>
      </c>
      <c r="U1011" s="38"/>
      <c r="V1011" s="38"/>
      <c r="W1011" s="38"/>
      <c r="X1011" s="38"/>
      <c r="Y1011" s="38"/>
      <c r="Z1011" s="38"/>
      <c r="AA1011" s="38"/>
      <c r="AB1011" s="38"/>
      <c r="AC1011" s="38"/>
      <c r="AD1011" s="38"/>
      <c r="AE1011" s="38"/>
      <c r="AR1011" s="229" t="s">
        <v>380</v>
      </c>
      <c r="AT1011" s="229" t="s">
        <v>193</v>
      </c>
      <c r="AU1011" s="229" t="s">
        <v>86</v>
      </c>
      <c r="AY1011" s="17" t="s">
        <v>144</v>
      </c>
      <c r="BE1011" s="230">
        <f>IF(N1011="základní",J1011,0)</f>
        <v>0</v>
      </c>
      <c r="BF1011" s="230">
        <f>IF(N1011="snížená",J1011,0)</f>
        <v>0</v>
      </c>
      <c r="BG1011" s="230">
        <f>IF(N1011="zákl. přenesená",J1011,0)</f>
        <v>0</v>
      </c>
      <c r="BH1011" s="230">
        <f>IF(N1011="sníž. přenesená",J1011,0)</f>
        <v>0</v>
      </c>
      <c r="BI1011" s="230">
        <f>IF(N1011="nulová",J1011,0)</f>
        <v>0</v>
      </c>
      <c r="BJ1011" s="17" t="s">
        <v>84</v>
      </c>
      <c r="BK1011" s="230">
        <f>ROUND(I1011*H1011,2)</f>
        <v>0</v>
      </c>
      <c r="BL1011" s="17" t="s">
        <v>262</v>
      </c>
      <c r="BM1011" s="229" t="s">
        <v>1443</v>
      </c>
    </row>
    <row r="1012" s="2" customFormat="1" ht="24.15" customHeight="1">
      <c r="A1012" s="38"/>
      <c r="B1012" s="39"/>
      <c r="C1012" s="218" t="s">
        <v>1444</v>
      </c>
      <c r="D1012" s="218" t="s">
        <v>146</v>
      </c>
      <c r="E1012" s="219" t="s">
        <v>1445</v>
      </c>
      <c r="F1012" s="220" t="s">
        <v>1446</v>
      </c>
      <c r="G1012" s="221" t="s">
        <v>637</v>
      </c>
      <c r="H1012" s="222">
        <v>1</v>
      </c>
      <c r="I1012" s="223"/>
      <c r="J1012" s="224">
        <f>ROUND(I1012*H1012,2)</f>
        <v>0</v>
      </c>
      <c r="K1012" s="220" t="s">
        <v>150</v>
      </c>
      <c r="L1012" s="44"/>
      <c r="M1012" s="225" t="s">
        <v>1</v>
      </c>
      <c r="N1012" s="226" t="s">
        <v>41</v>
      </c>
      <c r="O1012" s="91"/>
      <c r="P1012" s="227">
        <f>O1012*H1012</f>
        <v>0</v>
      </c>
      <c r="Q1012" s="227">
        <v>0</v>
      </c>
      <c r="R1012" s="227">
        <f>Q1012*H1012</f>
        <v>0</v>
      </c>
      <c r="S1012" s="227">
        <v>0</v>
      </c>
      <c r="T1012" s="228">
        <f>S1012*H1012</f>
        <v>0</v>
      </c>
      <c r="U1012" s="38"/>
      <c r="V1012" s="38"/>
      <c r="W1012" s="38"/>
      <c r="X1012" s="38"/>
      <c r="Y1012" s="38"/>
      <c r="Z1012" s="38"/>
      <c r="AA1012" s="38"/>
      <c r="AB1012" s="38"/>
      <c r="AC1012" s="38"/>
      <c r="AD1012" s="38"/>
      <c r="AE1012" s="38"/>
      <c r="AR1012" s="229" t="s">
        <v>262</v>
      </c>
      <c r="AT1012" s="229" t="s">
        <v>146</v>
      </c>
      <c r="AU1012" s="229" t="s">
        <v>86</v>
      </c>
      <c r="AY1012" s="17" t="s">
        <v>144</v>
      </c>
      <c r="BE1012" s="230">
        <f>IF(N1012="základní",J1012,0)</f>
        <v>0</v>
      </c>
      <c r="BF1012" s="230">
        <f>IF(N1012="snížená",J1012,0)</f>
        <v>0</v>
      </c>
      <c r="BG1012" s="230">
        <f>IF(N1012="zákl. přenesená",J1012,0)</f>
        <v>0</v>
      </c>
      <c r="BH1012" s="230">
        <f>IF(N1012="sníž. přenesená",J1012,0)</f>
        <v>0</v>
      </c>
      <c r="BI1012" s="230">
        <f>IF(N1012="nulová",J1012,0)</f>
        <v>0</v>
      </c>
      <c r="BJ1012" s="17" t="s">
        <v>84</v>
      </c>
      <c r="BK1012" s="230">
        <f>ROUND(I1012*H1012,2)</f>
        <v>0</v>
      </c>
      <c r="BL1012" s="17" t="s">
        <v>262</v>
      </c>
      <c r="BM1012" s="229" t="s">
        <v>1447</v>
      </c>
    </row>
    <row r="1013" s="2" customFormat="1">
      <c r="A1013" s="38"/>
      <c r="B1013" s="39"/>
      <c r="C1013" s="40"/>
      <c r="D1013" s="231" t="s">
        <v>153</v>
      </c>
      <c r="E1013" s="40"/>
      <c r="F1013" s="232" t="s">
        <v>1448</v>
      </c>
      <c r="G1013" s="40"/>
      <c r="H1013" s="40"/>
      <c r="I1013" s="233"/>
      <c r="J1013" s="40"/>
      <c r="K1013" s="40"/>
      <c r="L1013" s="44"/>
      <c r="M1013" s="234"/>
      <c r="N1013" s="235"/>
      <c r="O1013" s="91"/>
      <c r="P1013" s="91"/>
      <c r="Q1013" s="91"/>
      <c r="R1013" s="91"/>
      <c r="S1013" s="91"/>
      <c r="T1013" s="92"/>
      <c r="U1013" s="38"/>
      <c r="V1013" s="38"/>
      <c r="W1013" s="38"/>
      <c r="X1013" s="38"/>
      <c r="Y1013" s="38"/>
      <c r="Z1013" s="38"/>
      <c r="AA1013" s="38"/>
      <c r="AB1013" s="38"/>
      <c r="AC1013" s="38"/>
      <c r="AD1013" s="38"/>
      <c r="AE1013" s="38"/>
      <c r="AT1013" s="17" t="s">
        <v>153</v>
      </c>
      <c r="AU1013" s="17" t="s">
        <v>86</v>
      </c>
    </row>
    <row r="1014" s="2" customFormat="1" ht="37.8" customHeight="1">
      <c r="A1014" s="38"/>
      <c r="B1014" s="39"/>
      <c r="C1014" s="269" t="s">
        <v>1449</v>
      </c>
      <c r="D1014" s="269" t="s">
        <v>193</v>
      </c>
      <c r="E1014" s="270" t="s">
        <v>1450</v>
      </c>
      <c r="F1014" s="271" t="s">
        <v>1451</v>
      </c>
      <c r="G1014" s="272" t="s">
        <v>637</v>
      </c>
      <c r="H1014" s="273">
        <v>1</v>
      </c>
      <c r="I1014" s="274"/>
      <c r="J1014" s="275">
        <f>ROUND(I1014*H1014,2)</f>
        <v>0</v>
      </c>
      <c r="K1014" s="271" t="s">
        <v>150</v>
      </c>
      <c r="L1014" s="276"/>
      <c r="M1014" s="277" t="s">
        <v>1</v>
      </c>
      <c r="N1014" s="278" t="s">
        <v>41</v>
      </c>
      <c r="O1014" s="91"/>
      <c r="P1014" s="227">
        <f>O1014*H1014</f>
        <v>0</v>
      </c>
      <c r="Q1014" s="227">
        <v>0.042999999999999997</v>
      </c>
      <c r="R1014" s="227">
        <f>Q1014*H1014</f>
        <v>0.042999999999999997</v>
      </c>
      <c r="S1014" s="227">
        <v>0</v>
      </c>
      <c r="T1014" s="228">
        <f>S1014*H1014</f>
        <v>0</v>
      </c>
      <c r="U1014" s="38"/>
      <c r="V1014" s="38"/>
      <c r="W1014" s="38"/>
      <c r="X1014" s="38"/>
      <c r="Y1014" s="38"/>
      <c r="Z1014" s="38"/>
      <c r="AA1014" s="38"/>
      <c r="AB1014" s="38"/>
      <c r="AC1014" s="38"/>
      <c r="AD1014" s="38"/>
      <c r="AE1014" s="38"/>
      <c r="AR1014" s="229" t="s">
        <v>380</v>
      </c>
      <c r="AT1014" s="229" t="s">
        <v>193</v>
      </c>
      <c r="AU1014" s="229" t="s">
        <v>86</v>
      </c>
      <c r="AY1014" s="17" t="s">
        <v>144</v>
      </c>
      <c r="BE1014" s="230">
        <f>IF(N1014="základní",J1014,0)</f>
        <v>0</v>
      </c>
      <c r="BF1014" s="230">
        <f>IF(N1014="snížená",J1014,0)</f>
        <v>0</v>
      </c>
      <c r="BG1014" s="230">
        <f>IF(N1014="zákl. přenesená",J1014,0)</f>
        <v>0</v>
      </c>
      <c r="BH1014" s="230">
        <f>IF(N1014="sníž. přenesená",J1014,0)</f>
        <v>0</v>
      </c>
      <c r="BI1014" s="230">
        <f>IF(N1014="nulová",J1014,0)</f>
        <v>0</v>
      </c>
      <c r="BJ1014" s="17" t="s">
        <v>84</v>
      </c>
      <c r="BK1014" s="230">
        <f>ROUND(I1014*H1014,2)</f>
        <v>0</v>
      </c>
      <c r="BL1014" s="17" t="s">
        <v>262</v>
      </c>
      <c r="BM1014" s="229" t="s">
        <v>1452</v>
      </c>
    </row>
    <row r="1015" s="2" customFormat="1" ht="33" customHeight="1">
      <c r="A1015" s="38"/>
      <c r="B1015" s="39"/>
      <c r="C1015" s="218" t="s">
        <v>1453</v>
      </c>
      <c r="D1015" s="218" t="s">
        <v>146</v>
      </c>
      <c r="E1015" s="219" t="s">
        <v>1454</v>
      </c>
      <c r="F1015" s="220" t="s">
        <v>1455</v>
      </c>
      <c r="G1015" s="221" t="s">
        <v>637</v>
      </c>
      <c r="H1015" s="222">
        <v>1</v>
      </c>
      <c r="I1015" s="223"/>
      <c r="J1015" s="224">
        <f>ROUND(I1015*H1015,2)</f>
        <v>0</v>
      </c>
      <c r="K1015" s="220" t="s">
        <v>150</v>
      </c>
      <c r="L1015" s="44"/>
      <c r="M1015" s="225" t="s">
        <v>1</v>
      </c>
      <c r="N1015" s="226" t="s">
        <v>41</v>
      </c>
      <c r="O1015" s="91"/>
      <c r="P1015" s="227">
        <f>O1015*H1015</f>
        <v>0</v>
      </c>
      <c r="Q1015" s="227">
        <v>0</v>
      </c>
      <c r="R1015" s="227">
        <f>Q1015*H1015</f>
        <v>0</v>
      </c>
      <c r="S1015" s="227">
        <v>0</v>
      </c>
      <c r="T1015" s="228">
        <f>S1015*H1015</f>
        <v>0</v>
      </c>
      <c r="U1015" s="38"/>
      <c r="V1015" s="38"/>
      <c r="W1015" s="38"/>
      <c r="X1015" s="38"/>
      <c r="Y1015" s="38"/>
      <c r="Z1015" s="38"/>
      <c r="AA1015" s="38"/>
      <c r="AB1015" s="38"/>
      <c r="AC1015" s="38"/>
      <c r="AD1015" s="38"/>
      <c r="AE1015" s="38"/>
      <c r="AR1015" s="229" t="s">
        <v>262</v>
      </c>
      <c r="AT1015" s="229" t="s">
        <v>146</v>
      </c>
      <c r="AU1015" s="229" t="s">
        <v>86</v>
      </c>
      <c r="AY1015" s="17" t="s">
        <v>144</v>
      </c>
      <c r="BE1015" s="230">
        <f>IF(N1015="základní",J1015,0)</f>
        <v>0</v>
      </c>
      <c r="BF1015" s="230">
        <f>IF(N1015="snížená",J1015,0)</f>
        <v>0</v>
      </c>
      <c r="BG1015" s="230">
        <f>IF(N1015="zákl. přenesená",J1015,0)</f>
        <v>0</v>
      </c>
      <c r="BH1015" s="230">
        <f>IF(N1015="sníž. přenesená",J1015,0)</f>
        <v>0</v>
      </c>
      <c r="BI1015" s="230">
        <f>IF(N1015="nulová",J1015,0)</f>
        <v>0</v>
      </c>
      <c r="BJ1015" s="17" t="s">
        <v>84</v>
      </c>
      <c r="BK1015" s="230">
        <f>ROUND(I1015*H1015,2)</f>
        <v>0</v>
      </c>
      <c r="BL1015" s="17" t="s">
        <v>262</v>
      </c>
      <c r="BM1015" s="229" t="s">
        <v>1456</v>
      </c>
    </row>
    <row r="1016" s="2" customFormat="1">
      <c r="A1016" s="38"/>
      <c r="B1016" s="39"/>
      <c r="C1016" s="40"/>
      <c r="D1016" s="231" t="s">
        <v>153</v>
      </c>
      <c r="E1016" s="40"/>
      <c r="F1016" s="232" t="s">
        <v>1457</v>
      </c>
      <c r="G1016" s="40"/>
      <c r="H1016" s="40"/>
      <c r="I1016" s="233"/>
      <c r="J1016" s="40"/>
      <c r="K1016" s="40"/>
      <c r="L1016" s="44"/>
      <c r="M1016" s="234"/>
      <c r="N1016" s="235"/>
      <c r="O1016" s="91"/>
      <c r="P1016" s="91"/>
      <c r="Q1016" s="91"/>
      <c r="R1016" s="91"/>
      <c r="S1016" s="91"/>
      <c r="T1016" s="92"/>
      <c r="U1016" s="38"/>
      <c r="V1016" s="38"/>
      <c r="W1016" s="38"/>
      <c r="X1016" s="38"/>
      <c r="Y1016" s="38"/>
      <c r="Z1016" s="38"/>
      <c r="AA1016" s="38"/>
      <c r="AB1016" s="38"/>
      <c r="AC1016" s="38"/>
      <c r="AD1016" s="38"/>
      <c r="AE1016" s="38"/>
      <c r="AT1016" s="17" t="s">
        <v>153</v>
      </c>
      <c r="AU1016" s="17" t="s">
        <v>86</v>
      </c>
    </row>
    <row r="1017" s="2" customFormat="1" ht="37.8" customHeight="1">
      <c r="A1017" s="38"/>
      <c r="B1017" s="39"/>
      <c r="C1017" s="269" t="s">
        <v>1458</v>
      </c>
      <c r="D1017" s="269" t="s">
        <v>193</v>
      </c>
      <c r="E1017" s="270" t="s">
        <v>1459</v>
      </c>
      <c r="F1017" s="271" t="s">
        <v>1460</v>
      </c>
      <c r="G1017" s="272" t="s">
        <v>637</v>
      </c>
      <c r="H1017" s="273">
        <v>1</v>
      </c>
      <c r="I1017" s="274"/>
      <c r="J1017" s="275">
        <f>ROUND(I1017*H1017,2)</f>
        <v>0</v>
      </c>
      <c r="K1017" s="271" t="s">
        <v>1</v>
      </c>
      <c r="L1017" s="276"/>
      <c r="M1017" s="277" t="s">
        <v>1</v>
      </c>
      <c r="N1017" s="278" t="s">
        <v>41</v>
      </c>
      <c r="O1017" s="91"/>
      <c r="P1017" s="227">
        <f>O1017*H1017</f>
        <v>0</v>
      </c>
      <c r="Q1017" s="227">
        <v>0</v>
      </c>
      <c r="R1017" s="227">
        <f>Q1017*H1017</f>
        <v>0</v>
      </c>
      <c r="S1017" s="227">
        <v>0</v>
      </c>
      <c r="T1017" s="228">
        <f>S1017*H1017</f>
        <v>0</v>
      </c>
      <c r="U1017" s="38"/>
      <c r="V1017" s="38"/>
      <c r="W1017" s="38"/>
      <c r="X1017" s="38"/>
      <c r="Y1017" s="38"/>
      <c r="Z1017" s="38"/>
      <c r="AA1017" s="38"/>
      <c r="AB1017" s="38"/>
      <c r="AC1017" s="38"/>
      <c r="AD1017" s="38"/>
      <c r="AE1017" s="38"/>
      <c r="AR1017" s="229" t="s">
        <v>380</v>
      </c>
      <c r="AT1017" s="229" t="s">
        <v>193</v>
      </c>
      <c r="AU1017" s="229" t="s">
        <v>86</v>
      </c>
      <c r="AY1017" s="17" t="s">
        <v>144</v>
      </c>
      <c r="BE1017" s="230">
        <f>IF(N1017="základní",J1017,0)</f>
        <v>0</v>
      </c>
      <c r="BF1017" s="230">
        <f>IF(N1017="snížená",J1017,0)</f>
        <v>0</v>
      </c>
      <c r="BG1017" s="230">
        <f>IF(N1017="zákl. přenesená",J1017,0)</f>
        <v>0</v>
      </c>
      <c r="BH1017" s="230">
        <f>IF(N1017="sníž. přenesená",J1017,0)</f>
        <v>0</v>
      </c>
      <c r="BI1017" s="230">
        <f>IF(N1017="nulová",J1017,0)</f>
        <v>0</v>
      </c>
      <c r="BJ1017" s="17" t="s">
        <v>84</v>
      </c>
      <c r="BK1017" s="230">
        <f>ROUND(I1017*H1017,2)</f>
        <v>0</v>
      </c>
      <c r="BL1017" s="17" t="s">
        <v>262</v>
      </c>
      <c r="BM1017" s="229" t="s">
        <v>1461</v>
      </c>
    </row>
    <row r="1018" s="2" customFormat="1" ht="21.75" customHeight="1">
      <c r="A1018" s="38"/>
      <c r="B1018" s="39"/>
      <c r="C1018" s="218" t="s">
        <v>1462</v>
      </c>
      <c r="D1018" s="218" t="s">
        <v>146</v>
      </c>
      <c r="E1018" s="219" t="s">
        <v>1463</v>
      </c>
      <c r="F1018" s="220" t="s">
        <v>1464</v>
      </c>
      <c r="G1018" s="221" t="s">
        <v>637</v>
      </c>
      <c r="H1018" s="222">
        <v>5</v>
      </c>
      <c r="I1018" s="223"/>
      <c r="J1018" s="224">
        <f>ROUND(I1018*H1018,2)</f>
        <v>0</v>
      </c>
      <c r="K1018" s="220" t="s">
        <v>150</v>
      </c>
      <c r="L1018" s="44"/>
      <c r="M1018" s="225" t="s">
        <v>1</v>
      </c>
      <c r="N1018" s="226" t="s">
        <v>41</v>
      </c>
      <c r="O1018" s="91"/>
      <c r="P1018" s="227">
        <f>O1018*H1018</f>
        <v>0</v>
      </c>
      <c r="Q1018" s="227">
        <v>0</v>
      </c>
      <c r="R1018" s="227">
        <f>Q1018*H1018</f>
        <v>0</v>
      </c>
      <c r="S1018" s="227">
        <v>0</v>
      </c>
      <c r="T1018" s="228">
        <f>S1018*H1018</f>
        <v>0</v>
      </c>
      <c r="U1018" s="38"/>
      <c r="V1018" s="38"/>
      <c r="W1018" s="38"/>
      <c r="X1018" s="38"/>
      <c r="Y1018" s="38"/>
      <c r="Z1018" s="38"/>
      <c r="AA1018" s="38"/>
      <c r="AB1018" s="38"/>
      <c r="AC1018" s="38"/>
      <c r="AD1018" s="38"/>
      <c r="AE1018" s="38"/>
      <c r="AR1018" s="229" t="s">
        <v>262</v>
      </c>
      <c r="AT1018" s="229" t="s">
        <v>146</v>
      </c>
      <c r="AU1018" s="229" t="s">
        <v>86</v>
      </c>
      <c r="AY1018" s="17" t="s">
        <v>144</v>
      </c>
      <c r="BE1018" s="230">
        <f>IF(N1018="základní",J1018,0)</f>
        <v>0</v>
      </c>
      <c r="BF1018" s="230">
        <f>IF(N1018="snížená",J1018,0)</f>
        <v>0</v>
      </c>
      <c r="BG1018" s="230">
        <f>IF(N1018="zákl. přenesená",J1018,0)</f>
        <v>0</v>
      </c>
      <c r="BH1018" s="230">
        <f>IF(N1018="sníž. přenesená",J1018,0)</f>
        <v>0</v>
      </c>
      <c r="BI1018" s="230">
        <f>IF(N1018="nulová",J1018,0)</f>
        <v>0</v>
      </c>
      <c r="BJ1018" s="17" t="s">
        <v>84</v>
      </c>
      <c r="BK1018" s="230">
        <f>ROUND(I1018*H1018,2)</f>
        <v>0</v>
      </c>
      <c r="BL1018" s="17" t="s">
        <v>262</v>
      </c>
      <c r="BM1018" s="229" t="s">
        <v>1465</v>
      </c>
    </row>
    <row r="1019" s="2" customFormat="1">
      <c r="A1019" s="38"/>
      <c r="B1019" s="39"/>
      <c r="C1019" s="40"/>
      <c r="D1019" s="231" t="s">
        <v>153</v>
      </c>
      <c r="E1019" s="40"/>
      <c r="F1019" s="232" t="s">
        <v>1466</v>
      </c>
      <c r="G1019" s="40"/>
      <c r="H1019" s="40"/>
      <c r="I1019" s="233"/>
      <c r="J1019" s="40"/>
      <c r="K1019" s="40"/>
      <c r="L1019" s="44"/>
      <c r="M1019" s="234"/>
      <c r="N1019" s="235"/>
      <c r="O1019" s="91"/>
      <c r="P1019" s="91"/>
      <c r="Q1019" s="91"/>
      <c r="R1019" s="91"/>
      <c r="S1019" s="91"/>
      <c r="T1019" s="92"/>
      <c r="U1019" s="38"/>
      <c r="V1019" s="38"/>
      <c r="W1019" s="38"/>
      <c r="X1019" s="38"/>
      <c r="Y1019" s="38"/>
      <c r="Z1019" s="38"/>
      <c r="AA1019" s="38"/>
      <c r="AB1019" s="38"/>
      <c r="AC1019" s="38"/>
      <c r="AD1019" s="38"/>
      <c r="AE1019" s="38"/>
      <c r="AT1019" s="17" t="s">
        <v>153</v>
      </c>
      <c r="AU1019" s="17" t="s">
        <v>86</v>
      </c>
    </row>
    <row r="1020" s="2" customFormat="1" ht="16.5" customHeight="1">
      <c r="A1020" s="38"/>
      <c r="B1020" s="39"/>
      <c r="C1020" s="269" t="s">
        <v>1467</v>
      </c>
      <c r="D1020" s="269" t="s">
        <v>193</v>
      </c>
      <c r="E1020" s="270" t="s">
        <v>1468</v>
      </c>
      <c r="F1020" s="271" t="s">
        <v>1469</v>
      </c>
      <c r="G1020" s="272" t="s">
        <v>637</v>
      </c>
      <c r="H1020" s="273">
        <v>5</v>
      </c>
      <c r="I1020" s="274"/>
      <c r="J1020" s="275">
        <f>ROUND(I1020*H1020,2)</f>
        <v>0</v>
      </c>
      <c r="K1020" s="271" t="s">
        <v>150</v>
      </c>
      <c r="L1020" s="276"/>
      <c r="M1020" s="277" t="s">
        <v>1</v>
      </c>
      <c r="N1020" s="278" t="s">
        <v>41</v>
      </c>
      <c r="O1020" s="91"/>
      <c r="P1020" s="227">
        <f>O1020*H1020</f>
        <v>0</v>
      </c>
      <c r="Q1020" s="227">
        <v>0.0022000000000000001</v>
      </c>
      <c r="R1020" s="227">
        <f>Q1020*H1020</f>
        <v>0.011000000000000001</v>
      </c>
      <c r="S1020" s="227">
        <v>0</v>
      </c>
      <c r="T1020" s="228">
        <f>S1020*H1020</f>
        <v>0</v>
      </c>
      <c r="U1020" s="38"/>
      <c r="V1020" s="38"/>
      <c r="W1020" s="38"/>
      <c r="X1020" s="38"/>
      <c r="Y1020" s="38"/>
      <c r="Z1020" s="38"/>
      <c r="AA1020" s="38"/>
      <c r="AB1020" s="38"/>
      <c r="AC1020" s="38"/>
      <c r="AD1020" s="38"/>
      <c r="AE1020" s="38"/>
      <c r="AR1020" s="229" t="s">
        <v>380</v>
      </c>
      <c r="AT1020" s="229" t="s">
        <v>193</v>
      </c>
      <c r="AU1020" s="229" t="s">
        <v>86</v>
      </c>
      <c r="AY1020" s="17" t="s">
        <v>144</v>
      </c>
      <c r="BE1020" s="230">
        <f>IF(N1020="základní",J1020,0)</f>
        <v>0</v>
      </c>
      <c r="BF1020" s="230">
        <f>IF(N1020="snížená",J1020,0)</f>
        <v>0</v>
      </c>
      <c r="BG1020" s="230">
        <f>IF(N1020="zákl. přenesená",J1020,0)</f>
        <v>0</v>
      </c>
      <c r="BH1020" s="230">
        <f>IF(N1020="sníž. přenesená",J1020,0)</f>
        <v>0</v>
      </c>
      <c r="BI1020" s="230">
        <f>IF(N1020="nulová",J1020,0)</f>
        <v>0</v>
      </c>
      <c r="BJ1020" s="17" t="s">
        <v>84</v>
      </c>
      <c r="BK1020" s="230">
        <f>ROUND(I1020*H1020,2)</f>
        <v>0</v>
      </c>
      <c r="BL1020" s="17" t="s">
        <v>262</v>
      </c>
      <c r="BM1020" s="229" t="s">
        <v>1470</v>
      </c>
    </row>
    <row r="1021" s="2" customFormat="1" ht="24.15" customHeight="1">
      <c r="A1021" s="38"/>
      <c r="B1021" s="39"/>
      <c r="C1021" s="218" t="s">
        <v>1471</v>
      </c>
      <c r="D1021" s="218" t="s">
        <v>146</v>
      </c>
      <c r="E1021" s="219" t="s">
        <v>1472</v>
      </c>
      <c r="F1021" s="220" t="s">
        <v>1473</v>
      </c>
      <c r="G1021" s="221" t="s">
        <v>637</v>
      </c>
      <c r="H1021" s="222">
        <v>2</v>
      </c>
      <c r="I1021" s="223"/>
      <c r="J1021" s="224">
        <f>ROUND(I1021*H1021,2)</f>
        <v>0</v>
      </c>
      <c r="K1021" s="220" t="s">
        <v>150</v>
      </c>
      <c r="L1021" s="44"/>
      <c r="M1021" s="225" t="s">
        <v>1</v>
      </c>
      <c r="N1021" s="226" t="s">
        <v>41</v>
      </c>
      <c r="O1021" s="91"/>
      <c r="P1021" s="227">
        <f>O1021*H1021</f>
        <v>0</v>
      </c>
      <c r="Q1021" s="227">
        <v>0</v>
      </c>
      <c r="R1021" s="227">
        <f>Q1021*H1021</f>
        <v>0</v>
      </c>
      <c r="S1021" s="227">
        <v>0</v>
      </c>
      <c r="T1021" s="228">
        <f>S1021*H1021</f>
        <v>0</v>
      </c>
      <c r="U1021" s="38"/>
      <c r="V1021" s="38"/>
      <c r="W1021" s="38"/>
      <c r="X1021" s="38"/>
      <c r="Y1021" s="38"/>
      <c r="Z1021" s="38"/>
      <c r="AA1021" s="38"/>
      <c r="AB1021" s="38"/>
      <c r="AC1021" s="38"/>
      <c r="AD1021" s="38"/>
      <c r="AE1021" s="38"/>
      <c r="AR1021" s="229" t="s">
        <v>262</v>
      </c>
      <c r="AT1021" s="229" t="s">
        <v>146</v>
      </c>
      <c r="AU1021" s="229" t="s">
        <v>86</v>
      </c>
      <c r="AY1021" s="17" t="s">
        <v>144</v>
      </c>
      <c r="BE1021" s="230">
        <f>IF(N1021="základní",J1021,0)</f>
        <v>0</v>
      </c>
      <c r="BF1021" s="230">
        <f>IF(N1021="snížená",J1021,0)</f>
        <v>0</v>
      </c>
      <c r="BG1021" s="230">
        <f>IF(N1021="zákl. přenesená",J1021,0)</f>
        <v>0</v>
      </c>
      <c r="BH1021" s="230">
        <f>IF(N1021="sníž. přenesená",J1021,0)</f>
        <v>0</v>
      </c>
      <c r="BI1021" s="230">
        <f>IF(N1021="nulová",J1021,0)</f>
        <v>0</v>
      </c>
      <c r="BJ1021" s="17" t="s">
        <v>84</v>
      </c>
      <c r="BK1021" s="230">
        <f>ROUND(I1021*H1021,2)</f>
        <v>0</v>
      </c>
      <c r="BL1021" s="17" t="s">
        <v>262</v>
      </c>
      <c r="BM1021" s="229" t="s">
        <v>1474</v>
      </c>
    </row>
    <row r="1022" s="2" customFormat="1">
      <c r="A1022" s="38"/>
      <c r="B1022" s="39"/>
      <c r="C1022" s="40"/>
      <c r="D1022" s="231" t="s">
        <v>153</v>
      </c>
      <c r="E1022" s="40"/>
      <c r="F1022" s="232" t="s">
        <v>1475</v>
      </c>
      <c r="G1022" s="40"/>
      <c r="H1022" s="40"/>
      <c r="I1022" s="233"/>
      <c r="J1022" s="40"/>
      <c r="K1022" s="40"/>
      <c r="L1022" s="44"/>
      <c r="M1022" s="234"/>
      <c r="N1022" s="235"/>
      <c r="O1022" s="91"/>
      <c r="P1022" s="91"/>
      <c r="Q1022" s="91"/>
      <c r="R1022" s="91"/>
      <c r="S1022" s="91"/>
      <c r="T1022" s="92"/>
      <c r="U1022" s="38"/>
      <c r="V1022" s="38"/>
      <c r="W1022" s="38"/>
      <c r="X1022" s="38"/>
      <c r="Y1022" s="38"/>
      <c r="Z1022" s="38"/>
      <c r="AA1022" s="38"/>
      <c r="AB1022" s="38"/>
      <c r="AC1022" s="38"/>
      <c r="AD1022" s="38"/>
      <c r="AE1022" s="38"/>
      <c r="AT1022" s="17" t="s">
        <v>153</v>
      </c>
      <c r="AU1022" s="17" t="s">
        <v>86</v>
      </c>
    </row>
    <row r="1023" s="2" customFormat="1" ht="16.5" customHeight="1">
      <c r="A1023" s="38"/>
      <c r="B1023" s="39"/>
      <c r="C1023" s="269" t="s">
        <v>1476</v>
      </c>
      <c r="D1023" s="269" t="s">
        <v>193</v>
      </c>
      <c r="E1023" s="270" t="s">
        <v>1477</v>
      </c>
      <c r="F1023" s="271" t="s">
        <v>1478</v>
      </c>
      <c r="G1023" s="272" t="s">
        <v>637</v>
      </c>
      <c r="H1023" s="273">
        <v>2</v>
      </c>
      <c r="I1023" s="274"/>
      <c r="J1023" s="275">
        <f>ROUND(I1023*H1023,2)</f>
        <v>0</v>
      </c>
      <c r="K1023" s="271" t="s">
        <v>150</v>
      </c>
      <c r="L1023" s="276"/>
      <c r="M1023" s="277" t="s">
        <v>1</v>
      </c>
      <c r="N1023" s="278" t="s">
        <v>41</v>
      </c>
      <c r="O1023" s="91"/>
      <c r="P1023" s="227">
        <f>O1023*H1023</f>
        <v>0</v>
      </c>
      <c r="Q1023" s="227">
        <v>0.0022000000000000001</v>
      </c>
      <c r="R1023" s="227">
        <f>Q1023*H1023</f>
        <v>0.0044000000000000003</v>
      </c>
      <c r="S1023" s="227">
        <v>0</v>
      </c>
      <c r="T1023" s="228">
        <f>S1023*H1023</f>
        <v>0</v>
      </c>
      <c r="U1023" s="38"/>
      <c r="V1023" s="38"/>
      <c r="W1023" s="38"/>
      <c r="X1023" s="38"/>
      <c r="Y1023" s="38"/>
      <c r="Z1023" s="38"/>
      <c r="AA1023" s="38"/>
      <c r="AB1023" s="38"/>
      <c r="AC1023" s="38"/>
      <c r="AD1023" s="38"/>
      <c r="AE1023" s="38"/>
      <c r="AR1023" s="229" t="s">
        <v>380</v>
      </c>
      <c r="AT1023" s="229" t="s">
        <v>193</v>
      </c>
      <c r="AU1023" s="229" t="s">
        <v>86</v>
      </c>
      <c r="AY1023" s="17" t="s">
        <v>144</v>
      </c>
      <c r="BE1023" s="230">
        <f>IF(N1023="základní",J1023,0)</f>
        <v>0</v>
      </c>
      <c r="BF1023" s="230">
        <f>IF(N1023="snížená",J1023,0)</f>
        <v>0</v>
      </c>
      <c r="BG1023" s="230">
        <f>IF(N1023="zákl. přenesená",J1023,0)</f>
        <v>0</v>
      </c>
      <c r="BH1023" s="230">
        <f>IF(N1023="sníž. přenesená",J1023,0)</f>
        <v>0</v>
      </c>
      <c r="BI1023" s="230">
        <f>IF(N1023="nulová",J1023,0)</f>
        <v>0</v>
      </c>
      <c r="BJ1023" s="17" t="s">
        <v>84</v>
      </c>
      <c r="BK1023" s="230">
        <f>ROUND(I1023*H1023,2)</f>
        <v>0</v>
      </c>
      <c r="BL1023" s="17" t="s">
        <v>262</v>
      </c>
      <c r="BM1023" s="229" t="s">
        <v>1479</v>
      </c>
    </row>
    <row r="1024" s="2" customFormat="1" ht="24.15" customHeight="1">
      <c r="A1024" s="38"/>
      <c r="B1024" s="39"/>
      <c r="C1024" s="218" t="s">
        <v>1480</v>
      </c>
      <c r="D1024" s="218" t="s">
        <v>146</v>
      </c>
      <c r="E1024" s="219" t="s">
        <v>1481</v>
      </c>
      <c r="F1024" s="220" t="s">
        <v>1482</v>
      </c>
      <c r="G1024" s="221" t="s">
        <v>204</v>
      </c>
      <c r="H1024" s="222">
        <v>2.2000000000000002</v>
      </c>
      <c r="I1024" s="223"/>
      <c r="J1024" s="224">
        <f>ROUND(I1024*H1024,2)</f>
        <v>0</v>
      </c>
      <c r="K1024" s="220" t="s">
        <v>150</v>
      </c>
      <c r="L1024" s="44"/>
      <c r="M1024" s="225" t="s">
        <v>1</v>
      </c>
      <c r="N1024" s="226" t="s">
        <v>41</v>
      </c>
      <c r="O1024" s="91"/>
      <c r="P1024" s="227">
        <f>O1024*H1024</f>
        <v>0</v>
      </c>
      <c r="Q1024" s="227">
        <v>0</v>
      </c>
      <c r="R1024" s="227">
        <f>Q1024*H1024</f>
        <v>0</v>
      </c>
      <c r="S1024" s="227">
        <v>0</v>
      </c>
      <c r="T1024" s="228">
        <f>S1024*H1024</f>
        <v>0</v>
      </c>
      <c r="U1024" s="38"/>
      <c r="V1024" s="38"/>
      <c r="W1024" s="38"/>
      <c r="X1024" s="38"/>
      <c r="Y1024" s="38"/>
      <c r="Z1024" s="38"/>
      <c r="AA1024" s="38"/>
      <c r="AB1024" s="38"/>
      <c r="AC1024" s="38"/>
      <c r="AD1024" s="38"/>
      <c r="AE1024" s="38"/>
      <c r="AR1024" s="229" t="s">
        <v>262</v>
      </c>
      <c r="AT1024" s="229" t="s">
        <v>146</v>
      </c>
      <c r="AU1024" s="229" t="s">
        <v>86</v>
      </c>
      <c r="AY1024" s="17" t="s">
        <v>144</v>
      </c>
      <c r="BE1024" s="230">
        <f>IF(N1024="základní",J1024,0)</f>
        <v>0</v>
      </c>
      <c r="BF1024" s="230">
        <f>IF(N1024="snížená",J1024,0)</f>
        <v>0</v>
      </c>
      <c r="BG1024" s="230">
        <f>IF(N1024="zákl. přenesená",J1024,0)</f>
        <v>0</v>
      </c>
      <c r="BH1024" s="230">
        <f>IF(N1024="sníž. přenesená",J1024,0)</f>
        <v>0</v>
      </c>
      <c r="BI1024" s="230">
        <f>IF(N1024="nulová",J1024,0)</f>
        <v>0</v>
      </c>
      <c r="BJ1024" s="17" t="s">
        <v>84</v>
      </c>
      <c r="BK1024" s="230">
        <f>ROUND(I1024*H1024,2)</f>
        <v>0</v>
      </c>
      <c r="BL1024" s="17" t="s">
        <v>262</v>
      </c>
      <c r="BM1024" s="229" t="s">
        <v>1483</v>
      </c>
    </row>
    <row r="1025" s="2" customFormat="1">
      <c r="A1025" s="38"/>
      <c r="B1025" s="39"/>
      <c r="C1025" s="40"/>
      <c r="D1025" s="231" t="s">
        <v>153</v>
      </c>
      <c r="E1025" s="40"/>
      <c r="F1025" s="232" t="s">
        <v>1484</v>
      </c>
      <c r="G1025" s="40"/>
      <c r="H1025" s="40"/>
      <c r="I1025" s="233"/>
      <c r="J1025" s="40"/>
      <c r="K1025" s="40"/>
      <c r="L1025" s="44"/>
      <c r="M1025" s="234"/>
      <c r="N1025" s="235"/>
      <c r="O1025" s="91"/>
      <c r="P1025" s="91"/>
      <c r="Q1025" s="91"/>
      <c r="R1025" s="91"/>
      <c r="S1025" s="91"/>
      <c r="T1025" s="92"/>
      <c r="U1025" s="38"/>
      <c r="V1025" s="38"/>
      <c r="W1025" s="38"/>
      <c r="X1025" s="38"/>
      <c r="Y1025" s="38"/>
      <c r="Z1025" s="38"/>
      <c r="AA1025" s="38"/>
      <c r="AB1025" s="38"/>
      <c r="AC1025" s="38"/>
      <c r="AD1025" s="38"/>
      <c r="AE1025" s="38"/>
      <c r="AT1025" s="17" t="s">
        <v>153</v>
      </c>
      <c r="AU1025" s="17" t="s">
        <v>86</v>
      </c>
    </row>
    <row r="1026" s="2" customFormat="1" ht="24.15" customHeight="1">
      <c r="A1026" s="38"/>
      <c r="B1026" s="39"/>
      <c r="C1026" s="269" t="s">
        <v>1485</v>
      </c>
      <c r="D1026" s="269" t="s">
        <v>193</v>
      </c>
      <c r="E1026" s="270" t="s">
        <v>1486</v>
      </c>
      <c r="F1026" s="271" t="s">
        <v>1487</v>
      </c>
      <c r="G1026" s="272" t="s">
        <v>204</v>
      </c>
      <c r="H1026" s="273">
        <v>2.2000000000000002</v>
      </c>
      <c r="I1026" s="274"/>
      <c r="J1026" s="275">
        <f>ROUND(I1026*H1026,2)</f>
        <v>0</v>
      </c>
      <c r="K1026" s="271" t="s">
        <v>150</v>
      </c>
      <c r="L1026" s="276"/>
      <c r="M1026" s="277" t="s">
        <v>1</v>
      </c>
      <c r="N1026" s="278" t="s">
        <v>41</v>
      </c>
      <c r="O1026" s="91"/>
      <c r="P1026" s="227">
        <f>O1026*H1026</f>
        <v>0</v>
      </c>
      <c r="Q1026" s="227">
        <v>0.0030000000000000001</v>
      </c>
      <c r="R1026" s="227">
        <f>Q1026*H1026</f>
        <v>0.0066000000000000008</v>
      </c>
      <c r="S1026" s="227">
        <v>0</v>
      </c>
      <c r="T1026" s="228">
        <f>S1026*H1026</f>
        <v>0</v>
      </c>
      <c r="U1026" s="38"/>
      <c r="V1026" s="38"/>
      <c r="W1026" s="38"/>
      <c r="X1026" s="38"/>
      <c r="Y1026" s="38"/>
      <c r="Z1026" s="38"/>
      <c r="AA1026" s="38"/>
      <c r="AB1026" s="38"/>
      <c r="AC1026" s="38"/>
      <c r="AD1026" s="38"/>
      <c r="AE1026" s="38"/>
      <c r="AR1026" s="229" t="s">
        <v>380</v>
      </c>
      <c r="AT1026" s="229" t="s">
        <v>193</v>
      </c>
      <c r="AU1026" s="229" t="s">
        <v>86</v>
      </c>
      <c r="AY1026" s="17" t="s">
        <v>144</v>
      </c>
      <c r="BE1026" s="230">
        <f>IF(N1026="základní",J1026,0)</f>
        <v>0</v>
      </c>
      <c r="BF1026" s="230">
        <f>IF(N1026="snížená",J1026,0)</f>
        <v>0</v>
      </c>
      <c r="BG1026" s="230">
        <f>IF(N1026="zákl. přenesená",J1026,0)</f>
        <v>0</v>
      </c>
      <c r="BH1026" s="230">
        <f>IF(N1026="sníž. přenesená",J1026,0)</f>
        <v>0</v>
      </c>
      <c r="BI1026" s="230">
        <f>IF(N1026="nulová",J1026,0)</f>
        <v>0</v>
      </c>
      <c r="BJ1026" s="17" t="s">
        <v>84</v>
      </c>
      <c r="BK1026" s="230">
        <f>ROUND(I1026*H1026,2)</f>
        <v>0</v>
      </c>
      <c r="BL1026" s="17" t="s">
        <v>262</v>
      </c>
      <c r="BM1026" s="229" t="s">
        <v>1488</v>
      </c>
    </row>
    <row r="1027" s="2" customFormat="1" ht="24.15" customHeight="1">
      <c r="A1027" s="38"/>
      <c r="B1027" s="39"/>
      <c r="C1027" s="218" t="s">
        <v>1489</v>
      </c>
      <c r="D1027" s="218" t="s">
        <v>146</v>
      </c>
      <c r="E1027" s="219" t="s">
        <v>1490</v>
      </c>
      <c r="F1027" s="220" t="s">
        <v>1491</v>
      </c>
      <c r="G1027" s="221" t="s">
        <v>204</v>
      </c>
      <c r="H1027" s="222">
        <v>5.9000000000000004</v>
      </c>
      <c r="I1027" s="223"/>
      <c r="J1027" s="224">
        <f>ROUND(I1027*H1027,2)</f>
        <v>0</v>
      </c>
      <c r="K1027" s="220" t="s">
        <v>150</v>
      </c>
      <c r="L1027" s="44"/>
      <c r="M1027" s="225" t="s">
        <v>1</v>
      </c>
      <c r="N1027" s="226" t="s">
        <v>41</v>
      </c>
      <c r="O1027" s="91"/>
      <c r="P1027" s="227">
        <f>O1027*H1027</f>
        <v>0</v>
      </c>
      <c r="Q1027" s="227">
        <v>0</v>
      </c>
      <c r="R1027" s="227">
        <f>Q1027*H1027</f>
        <v>0</v>
      </c>
      <c r="S1027" s="227">
        <v>0</v>
      </c>
      <c r="T1027" s="228">
        <f>S1027*H1027</f>
        <v>0</v>
      </c>
      <c r="U1027" s="38"/>
      <c r="V1027" s="38"/>
      <c r="W1027" s="38"/>
      <c r="X1027" s="38"/>
      <c r="Y1027" s="38"/>
      <c r="Z1027" s="38"/>
      <c r="AA1027" s="38"/>
      <c r="AB1027" s="38"/>
      <c r="AC1027" s="38"/>
      <c r="AD1027" s="38"/>
      <c r="AE1027" s="38"/>
      <c r="AR1027" s="229" t="s">
        <v>262</v>
      </c>
      <c r="AT1027" s="229" t="s">
        <v>146</v>
      </c>
      <c r="AU1027" s="229" t="s">
        <v>86</v>
      </c>
      <c r="AY1027" s="17" t="s">
        <v>144</v>
      </c>
      <c r="BE1027" s="230">
        <f>IF(N1027="základní",J1027,0)</f>
        <v>0</v>
      </c>
      <c r="BF1027" s="230">
        <f>IF(N1027="snížená",J1027,0)</f>
        <v>0</v>
      </c>
      <c r="BG1027" s="230">
        <f>IF(N1027="zákl. přenesená",J1027,0)</f>
        <v>0</v>
      </c>
      <c r="BH1027" s="230">
        <f>IF(N1027="sníž. přenesená",J1027,0)</f>
        <v>0</v>
      </c>
      <c r="BI1027" s="230">
        <f>IF(N1027="nulová",J1027,0)</f>
        <v>0</v>
      </c>
      <c r="BJ1027" s="17" t="s">
        <v>84</v>
      </c>
      <c r="BK1027" s="230">
        <f>ROUND(I1027*H1027,2)</f>
        <v>0</v>
      </c>
      <c r="BL1027" s="17" t="s">
        <v>262</v>
      </c>
      <c r="BM1027" s="229" t="s">
        <v>1492</v>
      </c>
    </row>
    <row r="1028" s="2" customFormat="1">
      <c r="A1028" s="38"/>
      <c r="B1028" s="39"/>
      <c r="C1028" s="40"/>
      <c r="D1028" s="231" t="s">
        <v>153</v>
      </c>
      <c r="E1028" s="40"/>
      <c r="F1028" s="232" t="s">
        <v>1493</v>
      </c>
      <c r="G1028" s="40"/>
      <c r="H1028" s="40"/>
      <c r="I1028" s="233"/>
      <c r="J1028" s="40"/>
      <c r="K1028" s="40"/>
      <c r="L1028" s="44"/>
      <c r="M1028" s="234"/>
      <c r="N1028" s="235"/>
      <c r="O1028" s="91"/>
      <c r="P1028" s="91"/>
      <c r="Q1028" s="91"/>
      <c r="R1028" s="91"/>
      <c r="S1028" s="91"/>
      <c r="T1028" s="92"/>
      <c r="U1028" s="38"/>
      <c r="V1028" s="38"/>
      <c r="W1028" s="38"/>
      <c r="X1028" s="38"/>
      <c r="Y1028" s="38"/>
      <c r="Z1028" s="38"/>
      <c r="AA1028" s="38"/>
      <c r="AB1028" s="38"/>
      <c r="AC1028" s="38"/>
      <c r="AD1028" s="38"/>
      <c r="AE1028" s="38"/>
      <c r="AT1028" s="17" t="s">
        <v>153</v>
      </c>
      <c r="AU1028" s="17" t="s">
        <v>86</v>
      </c>
    </row>
    <row r="1029" s="14" customFormat="1">
      <c r="A1029" s="14"/>
      <c r="B1029" s="247"/>
      <c r="C1029" s="248"/>
      <c r="D1029" s="238" t="s">
        <v>155</v>
      </c>
      <c r="E1029" s="249" t="s">
        <v>1</v>
      </c>
      <c r="F1029" s="250" t="s">
        <v>1494</v>
      </c>
      <c r="G1029" s="248"/>
      <c r="H1029" s="251">
        <v>1.5</v>
      </c>
      <c r="I1029" s="252"/>
      <c r="J1029" s="248"/>
      <c r="K1029" s="248"/>
      <c r="L1029" s="253"/>
      <c r="M1029" s="254"/>
      <c r="N1029" s="255"/>
      <c r="O1029" s="255"/>
      <c r="P1029" s="255"/>
      <c r="Q1029" s="255"/>
      <c r="R1029" s="255"/>
      <c r="S1029" s="255"/>
      <c r="T1029" s="256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257" t="s">
        <v>155</v>
      </c>
      <c r="AU1029" s="257" t="s">
        <v>86</v>
      </c>
      <c r="AV1029" s="14" t="s">
        <v>86</v>
      </c>
      <c r="AW1029" s="14" t="s">
        <v>33</v>
      </c>
      <c r="AX1029" s="14" t="s">
        <v>76</v>
      </c>
      <c r="AY1029" s="257" t="s">
        <v>144</v>
      </c>
    </row>
    <row r="1030" s="14" customFormat="1">
      <c r="A1030" s="14"/>
      <c r="B1030" s="247"/>
      <c r="C1030" s="248"/>
      <c r="D1030" s="238" t="s">
        <v>155</v>
      </c>
      <c r="E1030" s="249" t="s">
        <v>1</v>
      </c>
      <c r="F1030" s="250" t="s">
        <v>1495</v>
      </c>
      <c r="G1030" s="248"/>
      <c r="H1030" s="251">
        <v>4.4000000000000004</v>
      </c>
      <c r="I1030" s="252"/>
      <c r="J1030" s="248"/>
      <c r="K1030" s="248"/>
      <c r="L1030" s="253"/>
      <c r="M1030" s="254"/>
      <c r="N1030" s="255"/>
      <c r="O1030" s="255"/>
      <c r="P1030" s="255"/>
      <c r="Q1030" s="255"/>
      <c r="R1030" s="255"/>
      <c r="S1030" s="255"/>
      <c r="T1030" s="256"/>
      <c r="U1030" s="14"/>
      <c r="V1030" s="14"/>
      <c r="W1030" s="14"/>
      <c r="X1030" s="14"/>
      <c r="Y1030" s="14"/>
      <c r="Z1030" s="14"/>
      <c r="AA1030" s="14"/>
      <c r="AB1030" s="14"/>
      <c r="AC1030" s="14"/>
      <c r="AD1030" s="14"/>
      <c r="AE1030" s="14"/>
      <c r="AT1030" s="257" t="s">
        <v>155</v>
      </c>
      <c r="AU1030" s="257" t="s">
        <v>86</v>
      </c>
      <c r="AV1030" s="14" t="s">
        <v>86</v>
      </c>
      <c r="AW1030" s="14" t="s">
        <v>33</v>
      </c>
      <c r="AX1030" s="14" t="s">
        <v>76</v>
      </c>
      <c r="AY1030" s="257" t="s">
        <v>144</v>
      </c>
    </row>
    <row r="1031" s="15" customFormat="1">
      <c r="A1031" s="15"/>
      <c r="B1031" s="258"/>
      <c r="C1031" s="259"/>
      <c r="D1031" s="238" t="s">
        <v>155</v>
      </c>
      <c r="E1031" s="260" t="s">
        <v>1</v>
      </c>
      <c r="F1031" s="261" t="s">
        <v>160</v>
      </c>
      <c r="G1031" s="259"/>
      <c r="H1031" s="262">
        <v>5.9000000000000004</v>
      </c>
      <c r="I1031" s="263"/>
      <c r="J1031" s="259"/>
      <c r="K1031" s="259"/>
      <c r="L1031" s="264"/>
      <c r="M1031" s="265"/>
      <c r="N1031" s="266"/>
      <c r="O1031" s="266"/>
      <c r="P1031" s="266"/>
      <c r="Q1031" s="266"/>
      <c r="R1031" s="266"/>
      <c r="S1031" s="266"/>
      <c r="T1031" s="267"/>
      <c r="U1031" s="15"/>
      <c r="V1031" s="15"/>
      <c r="W1031" s="15"/>
      <c r="X1031" s="15"/>
      <c r="Y1031" s="15"/>
      <c r="Z1031" s="15"/>
      <c r="AA1031" s="15"/>
      <c r="AB1031" s="15"/>
      <c r="AC1031" s="15"/>
      <c r="AD1031" s="15"/>
      <c r="AE1031" s="15"/>
      <c r="AT1031" s="268" t="s">
        <v>155</v>
      </c>
      <c r="AU1031" s="268" t="s">
        <v>86</v>
      </c>
      <c r="AV1031" s="15" t="s">
        <v>151</v>
      </c>
      <c r="AW1031" s="15" t="s">
        <v>33</v>
      </c>
      <c r="AX1031" s="15" t="s">
        <v>84</v>
      </c>
      <c r="AY1031" s="268" t="s">
        <v>144</v>
      </c>
    </row>
    <row r="1032" s="2" customFormat="1" ht="24.15" customHeight="1">
      <c r="A1032" s="38"/>
      <c r="B1032" s="39"/>
      <c r="C1032" s="269" t="s">
        <v>1496</v>
      </c>
      <c r="D1032" s="269" t="s">
        <v>193</v>
      </c>
      <c r="E1032" s="270" t="s">
        <v>1497</v>
      </c>
      <c r="F1032" s="271" t="s">
        <v>1498</v>
      </c>
      <c r="G1032" s="272" t="s">
        <v>204</v>
      </c>
      <c r="H1032" s="273">
        <v>5.9000000000000004</v>
      </c>
      <c r="I1032" s="274"/>
      <c r="J1032" s="275">
        <f>ROUND(I1032*H1032,2)</f>
        <v>0</v>
      </c>
      <c r="K1032" s="271" t="s">
        <v>150</v>
      </c>
      <c r="L1032" s="276"/>
      <c r="M1032" s="277" t="s">
        <v>1</v>
      </c>
      <c r="N1032" s="278" t="s">
        <v>41</v>
      </c>
      <c r="O1032" s="91"/>
      <c r="P1032" s="227">
        <f>O1032*H1032</f>
        <v>0</v>
      </c>
      <c r="Q1032" s="227">
        <v>0.0070000000000000001</v>
      </c>
      <c r="R1032" s="227">
        <f>Q1032*H1032</f>
        <v>0.041300000000000003</v>
      </c>
      <c r="S1032" s="227">
        <v>0</v>
      </c>
      <c r="T1032" s="228">
        <f>S1032*H1032</f>
        <v>0</v>
      </c>
      <c r="U1032" s="38"/>
      <c r="V1032" s="38"/>
      <c r="W1032" s="38"/>
      <c r="X1032" s="38"/>
      <c r="Y1032" s="38"/>
      <c r="Z1032" s="38"/>
      <c r="AA1032" s="38"/>
      <c r="AB1032" s="38"/>
      <c r="AC1032" s="38"/>
      <c r="AD1032" s="38"/>
      <c r="AE1032" s="38"/>
      <c r="AR1032" s="229" t="s">
        <v>380</v>
      </c>
      <c r="AT1032" s="229" t="s">
        <v>193</v>
      </c>
      <c r="AU1032" s="229" t="s">
        <v>86</v>
      </c>
      <c r="AY1032" s="17" t="s">
        <v>144</v>
      </c>
      <c r="BE1032" s="230">
        <f>IF(N1032="základní",J1032,0)</f>
        <v>0</v>
      </c>
      <c r="BF1032" s="230">
        <f>IF(N1032="snížená",J1032,0)</f>
        <v>0</v>
      </c>
      <c r="BG1032" s="230">
        <f>IF(N1032="zákl. přenesená",J1032,0)</f>
        <v>0</v>
      </c>
      <c r="BH1032" s="230">
        <f>IF(N1032="sníž. přenesená",J1032,0)</f>
        <v>0</v>
      </c>
      <c r="BI1032" s="230">
        <f>IF(N1032="nulová",J1032,0)</f>
        <v>0</v>
      </c>
      <c r="BJ1032" s="17" t="s">
        <v>84</v>
      </c>
      <c r="BK1032" s="230">
        <f>ROUND(I1032*H1032,2)</f>
        <v>0</v>
      </c>
      <c r="BL1032" s="17" t="s">
        <v>262</v>
      </c>
      <c r="BM1032" s="229" t="s">
        <v>1499</v>
      </c>
    </row>
    <row r="1033" s="2" customFormat="1" ht="24.15" customHeight="1">
      <c r="A1033" s="38"/>
      <c r="B1033" s="39"/>
      <c r="C1033" s="218" t="s">
        <v>1500</v>
      </c>
      <c r="D1033" s="218" t="s">
        <v>146</v>
      </c>
      <c r="E1033" s="219" t="s">
        <v>1490</v>
      </c>
      <c r="F1033" s="220" t="s">
        <v>1491</v>
      </c>
      <c r="G1033" s="221" t="s">
        <v>204</v>
      </c>
      <c r="H1033" s="222">
        <v>6.3600000000000003</v>
      </c>
      <c r="I1033" s="223"/>
      <c r="J1033" s="224">
        <f>ROUND(I1033*H1033,2)</f>
        <v>0</v>
      </c>
      <c r="K1033" s="220" t="s">
        <v>150</v>
      </c>
      <c r="L1033" s="44"/>
      <c r="M1033" s="225" t="s">
        <v>1</v>
      </c>
      <c r="N1033" s="226" t="s">
        <v>41</v>
      </c>
      <c r="O1033" s="91"/>
      <c r="P1033" s="227">
        <f>O1033*H1033</f>
        <v>0</v>
      </c>
      <c r="Q1033" s="227">
        <v>0</v>
      </c>
      <c r="R1033" s="227">
        <f>Q1033*H1033</f>
        <v>0</v>
      </c>
      <c r="S1033" s="227">
        <v>0</v>
      </c>
      <c r="T1033" s="228">
        <f>S1033*H1033</f>
        <v>0</v>
      </c>
      <c r="U1033" s="38"/>
      <c r="V1033" s="38"/>
      <c r="W1033" s="38"/>
      <c r="X1033" s="38"/>
      <c r="Y1033" s="38"/>
      <c r="Z1033" s="38"/>
      <c r="AA1033" s="38"/>
      <c r="AB1033" s="38"/>
      <c r="AC1033" s="38"/>
      <c r="AD1033" s="38"/>
      <c r="AE1033" s="38"/>
      <c r="AR1033" s="229" t="s">
        <v>262</v>
      </c>
      <c r="AT1033" s="229" t="s">
        <v>146</v>
      </c>
      <c r="AU1033" s="229" t="s">
        <v>86</v>
      </c>
      <c r="AY1033" s="17" t="s">
        <v>144</v>
      </c>
      <c r="BE1033" s="230">
        <f>IF(N1033="základní",J1033,0)</f>
        <v>0</v>
      </c>
      <c r="BF1033" s="230">
        <f>IF(N1033="snížená",J1033,0)</f>
        <v>0</v>
      </c>
      <c r="BG1033" s="230">
        <f>IF(N1033="zákl. přenesená",J1033,0)</f>
        <v>0</v>
      </c>
      <c r="BH1033" s="230">
        <f>IF(N1033="sníž. přenesená",J1033,0)</f>
        <v>0</v>
      </c>
      <c r="BI1033" s="230">
        <f>IF(N1033="nulová",J1033,0)</f>
        <v>0</v>
      </c>
      <c r="BJ1033" s="17" t="s">
        <v>84</v>
      </c>
      <c r="BK1033" s="230">
        <f>ROUND(I1033*H1033,2)</f>
        <v>0</v>
      </c>
      <c r="BL1033" s="17" t="s">
        <v>262</v>
      </c>
      <c r="BM1033" s="229" t="s">
        <v>1501</v>
      </c>
    </row>
    <row r="1034" s="2" customFormat="1">
      <c r="A1034" s="38"/>
      <c r="B1034" s="39"/>
      <c r="C1034" s="40"/>
      <c r="D1034" s="231" t="s">
        <v>153</v>
      </c>
      <c r="E1034" s="40"/>
      <c r="F1034" s="232" t="s">
        <v>1493</v>
      </c>
      <c r="G1034" s="40"/>
      <c r="H1034" s="40"/>
      <c r="I1034" s="233"/>
      <c r="J1034" s="40"/>
      <c r="K1034" s="40"/>
      <c r="L1034" s="44"/>
      <c r="M1034" s="234"/>
      <c r="N1034" s="235"/>
      <c r="O1034" s="91"/>
      <c r="P1034" s="91"/>
      <c r="Q1034" s="91"/>
      <c r="R1034" s="91"/>
      <c r="S1034" s="91"/>
      <c r="T1034" s="92"/>
      <c r="U1034" s="38"/>
      <c r="V1034" s="38"/>
      <c r="W1034" s="38"/>
      <c r="X1034" s="38"/>
      <c r="Y1034" s="38"/>
      <c r="Z1034" s="38"/>
      <c r="AA1034" s="38"/>
      <c r="AB1034" s="38"/>
      <c r="AC1034" s="38"/>
      <c r="AD1034" s="38"/>
      <c r="AE1034" s="38"/>
      <c r="AT1034" s="17" t="s">
        <v>153</v>
      </c>
      <c r="AU1034" s="17" t="s">
        <v>86</v>
      </c>
    </row>
    <row r="1035" s="13" customFormat="1">
      <c r="A1035" s="13"/>
      <c r="B1035" s="236"/>
      <c r="C1035" s="237"/>
      <c r="D1035" s="238" t="s">
        <v>155</v>
      </c>
      <c r="E1035" s="239" t="s">
        <v>1</v>
      </c>
      <c r="F1035" s="240" t="s">
        <v>351</v>
      </c>
      <c r="G1035" s="237"/>
      <c r="H1035" s="239" t="s">
        <v>1</v>
      </c>
      <c r="I1035" s="241"/>
      <c r="J1035" s="237"/>
      <c r="K1035" s="237"/>
      <c r="L1035" s="242"/>
      <c r="M1035" s="243"/>
      <c r="N1035" s="244"/>
      <c r="O1035" s="244"/>
      <c r="P1035" s="244"/>
      <c r="Q1035" s="244"/>
      <c r="R1035" s="244"/>
      <c r="S1035" s="244"/>
      <c r="T1035" s="245"/>
      <c r="U1035" s="13"/>
      <c r="V1035" s="13"/>
      <c r="W1035" s="13"/>
      <c r="X1035" s="13"/>
      <c r="Y1035" s="13"/>
      <c r="Z1035" s="13"/>
      <c r="AA1035" s="13"/>
      <c r="AB1035" s="13"/>
      <c r="AC1035" s="13"/>
      <c r="AD1035" s="13"/>
      <c r="AE1035" s="13"/>
      <c r="AT1035" s="246" t="s">
        <v>155</v>
      </c>
      <c r="AU1035" s="246" t="s">
        <v>86</v>
      </c>
      <c r="AV1035" s="13" t="s">
        <v>84</v>
      </c>
      <c r="AW1035" s="13" t="s">
        <v>33</v>
      </c>
      <c r="AX1035" s="13" t="s">
        <v>76</v>
      </c>
      <c r="AY1035" s="246" t="s">
        <v>144</v>
      </c>
    </row>
    <row r="1036" s="14" customFormat="1">
      <c r="A1036" s="14"/>
      <c r="B1036" s="247"/>
      <c r="C1036" s="248"/>
      <c r="D1036" s="238" t="s">
        <v>155</v>
      </c>
      <c r="E1036" s="249" t="s">
        <v>1</v>
      </c>
      <c r="F1036" s="250" t="s">
        <v>1502</v>
      </c>
      <c r="G1036" s="248"/>
      <c r="H1036" s="251">
        <v>1.21</v>
      </c>
      <c r="I1036" s="252"/>
      <c r="J1036" s="248"/>
      <c r="K1036" s="248"/>
      <c r="L1036" s="253"/>
      <c r="M1036" s="254"/>
      <c r="N1036" s="255"/>
      <c r="O1036" s="255"/>
      <c r="P1036" s="255"/>
      <c r="Q1036" s="255"/>
      <c r="R1036" s="255"/>
      <c r="S1036" s="255"/>
      <c r="T1036" s="256"/>
      <c r="U1036" s="14"/>
      <c r="V1036" s="14"/>
      <c r="W1036" s="14"/>
      <c r="X1036" s="14"/>
      <c r="Y1036" s="14"/>
      <c r="Z1036" s="14"/>
      <c r="AA1036" s="14"/>
      <c r="AB1036" s="14"/>
      <c r="AC1036" s="14"/>
      <c r="AD1036" s="14"/>
      <c r="AE1036" s="14"/>
      <c r="AT1036" s="257" t="s">
        <v>155</v>
      </c>
      <c r="AU1036" s="257" t="s">
        <v>86</v>
      </c>
      <c r="AV1036" s="14" t="s">
        <v>86</v>
      </c>
      <c r="AW1036" s="14" t="s">
        <v>33</v>
      </c>
      <c r="AX1036" s="14" t="s">
        <v>76</v>
      </c>
      <c r="AY1036" s="257" t="s">
        <v>144</v>
      </c>
    </row>
    <row r="1037" s="13" customFormat="1">
      <c r="A1037" s="13"/>
      <c r="B1037" s="236"/>
      <c r="C1037" s="237"/>
      <c r="D1037" s="238" t="s">
        <v>155</v>
      </c>
      <c r="E1037" s="239" t="s">
        <v>1</v>
      </c>
      <c r="F1037" s="240" t="s">
        <v>1503</v>
      </c>
      <c r="G1037" s="237"/>
      <c r="H1037" s="239" t="s">
        <v>1</v>
      </c>
      <c r="I1037" s="241"/>
      <c r="J1037" s="237"/>
      <c r="K1037" s="237"/>
      <c r="L1037" s="242"/>
      <c r="M1037" s="243"/>
      <c r="N1037" s="244"/>
      <c r="O1037" s="244"/>
      <c r="P1037" s="244"/>
      <c r="Q1037" s="244"/>
      <c r="R1037" s="244"/>
      <c r="S1037" s="244"/>
      <c r="T1037" s="245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246" t="s">
        <v>155</v>
      </c>
      <c r="AU1037" s="246" t="s">
        <v>86</v>
      </c>
      <c r="AV1037" s="13" t="s">
        <v>84</v>
      </c>
      <c r="AW1037" s="13" t="s">
        <v>33</v>
      </c>
      <c r="AX1037" s="13" t="s">
        <v>76</v>
      </c>
      <c r="AY1037" s="246" t="s">
        <v>144</v>
      </c>
    </row>
    <row r="1038" s="14" customFormat="1">
      <c r="A1038" s="14"/>
      <c r="B1038" s="247"/>
      <c r="C1038" s="248"/>
      <c r="D1038" s="238" t="s">
        <v>155</v>
      </c>
      <c r="E1038" s="249" t="s">
        <v>1</v>
      </c>
      <c r="F1038" s="250" t="s">
        <v>1504</v>
      </c>
      <c r="G1038" s="248"/>
      <c r="H1038" s="251">
        <v>5.1500000000000004</v>
      </c>
      <c r="I1038" s="252"/>
      <c r="J1038" s="248"/>
      <c r="K1038" s="248"/>
      <c r="L1038" s="253"/>
      <c r="M1038" s="254"/>
      <c r="N1038" s="255"/>
      <c r="O1038" s="255"/>
      <c r="P1038" s="255"/>
      <c r="Q1038" s="255"/>
      <c r="R1038" s="255"/>
      <c r="S1038" s="255"/>
      <c r="T1038" s="256"/>
      <c r="U1038" s="14"/>
      <c r="V1038" s="14"/>
      <c r="W1038" s="14"/>
      <c r="X1038" s="14"/>
      <c r="Y1038" s="14"/>
      <c r="Z1038" s="14"/>
      <c r="AA1038" s="14"/>
      <c r="AB1038" s="14"/>
      <c r="AC1038" s="14"/>
      <c r="AD1038" s="14"/>
      <c r="AE1038" s="14"/>
      <c r="AT1038" s="257" t="s">
        <v>155</v>
      </c>
      <c r="AU1038" s="257" t="s">
        <v>86</v>
      </c>
      <c r="AV1038" s="14" t="s">
        <v>86</v>
      </c>
      <c r="AW1038" s="14" t="s">
        <v>33</v>
      </c>
      <c r="AX1038" s="14" t="s">
        <v>76</v>
      </c>
      <c r="AY1038" s="257" t="s">
        <v>144</v>
      </c>
    </row>
    <row r="1039" s="15" customFormat="1">
      <c r="A1039" s="15"/>
      <c r="B1039" s="258"/>
      <c r="C1039" s="259"/>
      <c r="D1039" s="238" t="s">
        <v>155</v>
      </c>
      <c r="E1039" s="260" t="s">
        <v>1</v>
      </c>
      <c r="F1039" s="261" t="s">
        <v>160</v>
      </c>
      <c r="G1039" s="259"/>
      <c r="H1039" s="262">
        <v>6.3600000000000003</v>
      </c>
      <c r="I1039" s="263"/>
      <c r="J1039" s="259"/>
      <c r="K1039" s="259"/>
      <c r="L1039" s="264"/>
      <c r="M1039" s="265"/>
      <c r="N1039" s="266"/>
      <c r="O1039" s="266"/>
      <c r="P1039" s="266"/>
      <c r="Q1039" s="266"/>
      <c r="R1039" s="266"/>
      <c r="S1039" s="266"/>
      <c r="T1039" s="267"/>
      <c r="U1039" s="15"/>
      <c r="V1039" s="15"/>
      <c r="W1039" s="15"/>
      <c r="X1039" s="15"/>
      <c r="Y1039" s="15"/>
      <c r="Z1039" s="15"/>
      <c r="AA1039" s="15"/>
      <c r="AB1039" s="15"/>
      <c r="AC1039" s="15"/>
      <c r="AD1039" s="15"/>
      <c r="AE1039" s="15"/>
      <c r="AT1039" s="268" t="s">
        <v>155</v>
      </c>
      <c r="AU1039" s="268" t="s">
        <v>86</v>
      </c>
      <c r="AV1039" s="15" t="s">
        <v>151</v>
      </c>
      <c r="AW1039" s="15" t="s">
        <v>33</v>
      </c>
      <c r="AX1039" s="15" t="s">
        <v>84</v>
      </c>
      <c r="AY1039" s="268" t="s">
        <v>144</v>
      </c>
    </row>
    <row r="1040" s="2" customFormat="1" ht="24.15" customHeight="1">
      <c r="A1040" s="38"/>
      <c r="B1040" s="39"/>
      <c r="C1040" s="269" t="s">
        <v>1505</v>
      </c>
      <c r="D1040" s="269" t="s">
        <v>193</v>
      </c>
      <c r="E1040" s="270" t="s">
        <v>1497</v>
      </c>
      <c r="F1040" s="271" t="s">
        <v>1498</v>
      </c>
      <c r="G1040" s="272" t="s">
        <v>204</v>
      </c>
      <c r="H1040" s="273">
        <v>6.3600000000000003</v>
      </c>
      <c r="I1040" s="274"/>
      <c r="J1040" s="275">
        <f>ROUND(I1040*H1040,2)</f>
        <v>0</v>
      </c>
      <c r="K1040" s="271" t="s">
        <v>150</v>
      </c>
      <c r="L1040" s="276"/>
      <c r="M1040" s="277" t="s">
        <v>1</v>
      </c>
      <c r="N1040" s="278" t="s">
        <v>41</v>
      </c>
      <c r="O1040" s="91"/>
      <c r="P1040" s="227">
        <f>O1040*H1040</f>
        <v>0</v>
      </c>
      <c r="Q1040" s="227">
        <v>0.0070000000000000001</v>
      </c>
      <c r="R1040" s="227">
        <f>Q1040*H1040</f>
        <v>0.044520000000000004</v>
      </c>
      <c r="S1040" s="227">
        <v>0</v>
      </c>
      <c r="T1040" s="228">
        <f>S1040*H1040</f>
        <v>0</v>
      </c>
      <c r="U1040" s="38"/>
      <c r="V1040" s="38"/>
      <c r="W1040" s="38"/>
      <c r="X1040" s="38"/>
      <c r="Y1040" s="38"/>
      <c r="Z1040" s="38"/>
      <c r="AA1040" s="38"/>
      <c r="AB1040" s="38"/>
      <c r="AC1040" s="38"/>
      <c r="AD1040" s="38"/>
      <c r="AE1040" s="38"/>
      <c r="AR1040" s="229" t="s">
        <v>380</v>
      </c>
      <c r="AT1040" s="229" t="s">
        <v>193</v>
      </c>
      <c r="AU1040" s="229" t="s">
        <v>86</v>
      </c>
      <c r="AY1040" s="17" t="s">
        <v>144</v>
      </c>
      <c r="BE1040" s="230">
        <f>IF(N1040="základní",J1040,0)</f>
        <v>0</v>
      </c>
      <c r="BF1040" s="230">
        <f>IF(N1040="snížená",J1040,0)</f>
        <v>0</v>
      </c>
      <c r="BG1040" s="230">
        <f>IF(N1040="zákl. přenesená",J1040,0)</f>
        <v>0</v>
      </c>
      <c r="BH1040" s="230">
        <f>IF(N1040="sníž. přenesená",J1040,0)</f>
        <v>0</v>
      </c>
      <c r="BI1040" s="230">
        <f>IF(N1040="nulová",J1040,0)</f>
        <v>0</v>
      </c>
      <c r="BJ1040" s="17" t="s">
        <v>84</v>
      </c>
      <c r="BK1040" s="230">
        <f>ROUND(I1040*H1040,2)</f>
        <v>0</v>
      </c>
      <c r="BL1040" s="17" t="s">
        <v>262</v>
      </c>
      <c r="BM1040" s="229" t="s">
        <v>1506</v>
      </c>
    </row>
    <row r="1041" s="2" customFormat="1" ht="24.15" customHeight="1">
      <c r="A1041" s="38"/>
      <c r="B1041" s="39"/>
      <c r="C1041" s="218" t="s">
        <v>515</v>
      </c>
      <c r="D1041" s="218" t="s">
        <v>146</v>
      </c>
      <c r="E1041" s="219" t="s">
        <v>1507</v>
      </c>
      <c r="F1041" s="220" t="s">
        <v>1508</v>
      </c>
      <c r="G1041" s="221" t="s">
        <v>637</v>
      </c>
      <c r="H1041" s="222">
        <v>1</v>
      </c>
      <c r="I1041" s="223"/>
      <c r="J1041" s="224">
        <f>ROUND(I1041*H1041,2)</f>
        <v>0</v>
      </c>
      <c r="K1041" s="220" t="s">
        <v>150</v>
      </c>
      <c r="L1041" s="44"/>
      <c r="M1041" s="225" t="s">
        <v>1</v>
      </c>
      <c r="N1041" s="226" t="s">
        <v>41</v>
      </c>
      <c r="O1041" s="91"/>
      <c r="P1041" s="227">
        <f>O1041*H1041</f>
        <v>0</v>
      </c>
      <c r="Q1041" s="227">
        <v>0</v>
      </c>
      <c r="R1041" s="227">
        <f>Q1041*H1041</f>
        <v>0</v>
      </c>
      <c r="S1041" s="227">
        <v>0.17399999999999999</v>
      </c>
      <c r="T1041" s="228">
        <f>S1041*H1041</f>
        <v>0.17399999999999999</v>
      </c>
      <c r="U1041" s="38"/>
      <c r="V1041" s="38"/>
      <c r="W1041" s="38"/>
      <c r="X1041" s="38"/>
      <c r="Y1041" s="38"/>
      <c r="Z1041" s="38"/>
      <c r="AA1041" s="38"/>
      <c r="AB1041" s="38"/>
      <c r="AC1041" s="38"/>
      <c r="AD1041" s="38"/>
      <c r="AE1041" s="38"/>
      <c r="AR1041" s="229" t="s">
        <v>262</v>
      </c>
      <c r="AT1041" s="229" t="s">
        <v>146</v>
      </c>
      <c r="AU1041" s="229" t="s">
        <v>86</v>
      </c>
      <c r="AY1041" s="17" t="s">
        <v>144</v>
      </c>
      <c r="BE1041" s="230">
        <f>IF(N1041="základní",J1041,0)</f>
        <v>0</v>
      </c>
      <c r="BF1041" s="230">
        <f>IF(N1041="snížená",J1041,0)</f>
        <v>0</v>
      </c>
      <c r="BG1041" s="230">
        <f>IF(N1041="zákl. přenesená",J1041,0)</f>
        <v>0</v>
      </c>
      <c r="BH1041" s="230">
        <f>IF(N1041="sníž. přenesená",J1041,0)</f>
        <v>0</v>
      </c>
      <c r="BI1041" s="230">
        <f>IF(N1041="nulová",J1041,0)</f>
        <v>0</v>
      </c>
      <c r="BJ1041" s="17" t="s">
        <v>84</v>
      </c>
      <c r="BK1041" s="230">
        <f>ROUND(I1041*H1041,2)</f>
        <v>0</v>
      </c>
      <c r="BL1041" s="17" t="s">
        <v>262</v>
      </c>
      <c r="BM1041" s="229" t="s">
        <v>1509</v>
      </c>
    </row>
    <row r="1042" s="2" customFormat="1">
      <c r="A1042" s="38"/>
      <c r="B1042" s="39"/>
      <c r="C1042" s="40"/>
      <c r="D1042" s="231" t="s">
        <v>153</v>
      </c>
      <c r="E1042" s="40"/>
      <c r="F1042" s="232" t="s">
        <v>1510</v>
      </c>
      <c r="G1042" s="40"/>
      <c r="H1042" s="40"/>
      <c r="I1042" s="233"/>
      <c r="J1042" s="40"/>
      <c r="K1042" s="40"/>
      <c r="L1042" s="44"/>
      <c r="M1042" s="234"/>
      <c r="N1042" s="235"/>
      <c r="O1042" s="91"/>
      <c r="P1042" s="91"/>
      <c r="Q1042" s="91"/>
      <c r="R1042" s="91"/>
      <c r="S1042" s="91"/>
      <c r="T1042" s="92"/>
      <c r="U1042" s="38"/>
      <c r="V1042" s="38"/>
      <c r="W1042" s="38"/>
      <c r="X1042" s="38"/>
      <c r="Y1042" s="38"/>
      <c r="Z1042" s="38"/>
      <c r="AA1042" s="38"/>
      <c r="AB1042" s="38"/>
      <c r="AC1042" s="38"/>
      <c r="AD1042" s="38"/>
      <c r="AE1042" s="38"/>
      <c r="AT1042" s="17" t="s">
        <v>153</v>
      </c>
      <c r="AU1042" s="17" t="s">
        <v>86</v>
      </c>
    </row>
    <row r="1043" s="12" customFormat="1" ht="22.8" customHeight="1">
      <c r="A1043" s="12"/>
      <c r="B1043" s="202"/>
      <c r="C1043" s="203"/>
      <c r="D1043" s="204" t="s">
        <v>75</v>
      </c>
      <c r="E1043" s="216" t="s">
        <v>1511</v>
      </c>
      <c r="F1043" s="216" t="s">
        <v>1512</v>
      </c>
      <c r="G1043" s="203"/>
      <c r="H1043" s="203"/>
      <c r="I1043" s="206"/>
      <c r="J1043" s="217">
        <f>BK1043</f>
        <v>0</v>
      </c>
      <c r="K1043" s="203"/>
      <c r="L1043" s="208"/>
      <c r="M1043" s="209"/>
      <c r="N1043" s="210"/>
      <c r="O1043" s="210"/>
      <c r="P1043" s="211">
        <f>SUM(P1044:P1058)</f>
        <v>0</v>
      </c>
      <c r="Q1043" s="210"/>
      <c r="R1043" s="211">
        <f>SUM(R1044:R1058)</f>
        <v>0.2515</v>
      </c>
      <c r="S1043" s="210"/>
      <c r="T1043" s="212">
        <f>SUM(T1044:T1058)</f>
        <v>0.64242699999999997</v>
      </c>
      <c r="U1043" s="12"/>
      <c r="V1043" s="12"/>
      <c r="W1043" s="12"/>
      <c r="X1043" s="12"/>
      <c r="Y1043" s="12"/>
      <c r="Z1043" s="12"/>
      <c r="AA1043" s="12"/>
      <c r="AB1043" s="12"/>
      <c r="AC1043" s="12"/>
      <c r="AD1043" s="12"/>
      <c r="AE1043" s="12"/>
      <c r="AR1043" s="213" t="s">
        <v>86</v>
      </c>
      <c r="AT1043" s="214" t="s">
        <v>75</v>
      </c>
      <c r="AU1043" s="214" t="s">
        <v>84</v>
      </c>
      <c r="AY1043" s="213" t="s">
        <v>144</v>
      </c>
      <c r="BK1043" s="215">
        <f>SUM(BK1044:BK1058)</f>
        <v>0</v>
      </c>
    </row>
    <row r="1044" s="2" customFormat="1" ht="24.15" customHeight="1">
      <c r="A1044" s="38"/>
      <c r="B1044" s="39"/>
      <c r="C1044" s="218" t="s">
        <v>430</v>
      </c>
      <c r="D1044" s="218" t="s">
        <v>146</v>
      </c>
      <c r="E1044" s="219" t="s">
        <v>1513</v>
      </c>
      <c r="F1044" s="220" t="s">
        <v>1514</v>
      </c>
      <c r="G1044" s="221" t="s">
        <v>204</v>
      </c>
      <c r="H1044" s="222">
        <v>3.2000000000000002</v>
      </c>
      <c r="I1044" s="223"/>
      <c r="J1044" s="224">
        <f>ROUND(I1044*H1044,2)</f>
        <v>0</v>
      </c>
      <c r="K1044" s="220" t="s">
        <v>150</v>
      </c>
      <c r="L1044" s="44"/>
      <c r="M1044" s="225" t="s">
        <v>1</v>
      </c>
      <c r="N1044" s="226" t="s">
        <v>41</v>
      </c>
      <c r="O1044" s="91"/>
      <c r="P1044" s="227">
        <f>O1044*H1044</f>
        <v>0</v>
      </c>
      <c r="Q1044" s="227">
        <v>0</v>
      </c>
      <c r="R1044" s="227">
        <f>Q1044*H1044</f>
        <v>0</v>
      </c>
      <c r="S1044" s="227">
        <v>0.016</v>
      </c>
      <c r="T1044" s="228">
        <f>S1044*H1044</f>
        <v>0.051200000000000002</v>
      </c>
      <c r="U1044" s="38"/>
      <c r="V1044" s="38"/>
      <c r="W1044" s="38"/>
      <c r="X1044" s="38"/>
      <c r="Y1044" s="38"/>
      <c r="Z1044" s="38"/>
      <c r="AA1044" s="38"/>
      <c r="AB1044" s="38"/>
      <c r="AC1044" s="38"/>
      <c r="AD1044" s="38"/>
      <c r="AE1044" s="38"/>
      <c r="AR1044" s="229" t="s">
        <v>262</v>
      </c>
      <c r="AT1044" s="229" t="s">
        <v>146</v>
      </c>
      <c r="AU1044" s="229" t="s">
        <v>86</v>
      </c>
      <c r="AY1044" s="17" t="s">
        <v>144</v>
      </c>
      <c r="BE1044" s="230">
        <f>IF(N1044="základní",J1044,0)</f>
        <v>0</v>
      </c>
      <c r="BF1044" s="230">
        <f>IF(N1044="snížená",J1044,0)</f>
        <v>0</v>
      </c>
      <c r="BG1044" s="230">
        <f>IF(N1044="zákl. přenesená",J1044,0)</f>
        <v>0</v>
      </c>
      <c r="BH1044" s="230">
        <f>IF(N1044="sníž. přenesená",J1044,0)</f>
        <v>0</v>
      </c>
      <c r="BI1044" s="230">
        <f>IF(N1044="nulová",J1044,0)</f>
        <v>0</v>
      </c>
      <c r="BJ1044" s="17" t="s">
        <v>84</v>
      </c>
      <c r="BK1044" s="230">
        <f>ROUND(I1044*H1044,2)</f>
        <v>0</v>
      </c>
      <c r="BL1044" s="17" t="s">
        <v>262</v>
      </c>
      <c r="BM1044" s="229" t="s">
        <v>1515</v>
      </c>
    </row>
    <row r="1045" s="2" customFormat="1">
      <c r="A1045" s="38"/>
      <c r="B1045" s="39"/>
      <c r="C1045" s="40"/>
      <c r="D1045" s="231" t="s">
        <v>153</v>
      </c>
      <c r="E1045" s="40"/>
      <c r="F1045" s="232" t="s">
        <v>1516</v>
      </c>
      <c r="G1045" s="40"/>
      <c r="H1045" s="40"/>
      <c r="I1045" s="233"/>
      <c r="J1045" s="40"/>
      <c r="K1045" s="40"/>
      <c r="L1045" s="44"/>
      <c r="M1045" s="234"/>
      <c r="N1045" s="235"/>
      <c r="O1045" s="91"/>
      <c r="P1045" s="91"/>
      <c r="Q1045" s="91"/>
      <c r="R1045" s="91"/>
      <c r="S1045" s="91"/>
      <c r="T1045" s="92"/>
      <c r="U1045" s="38"/>
      <c r="V1045" s="38"/>
      <c r="W1045" s="38"/>
      <c r="X1045" s="38"/>
      <c r="Y1045" s="38"/>
      <c r="Z1045" s="38"/>
      <c r="AA1045" s="38"/>
      <c r="AB1045" s="38"/>
      <c r="AC1045" s="38"/>
      <c r="AD1045" s="38"/>
      <c r="AE1045" s="38"/>
      <c r="AT1045" s="17" t="s">
        <v>153</v>
      </c>
      <c r="AU1045" s="17" t="s">
        <v>86</v>
      </c>
    </row>
    <row r="1046" s="2" customFormat="1" ht="21.75" customHeight="1">
      <c r="A1046" s="38"/>
      <c r="B1046" s="39"/>
      <c r="C1046" s="218" t="s">
        <v>197</v>
      </c>
      <c r="D1046" s="218" t="s">
        <v>146</v>
      </c>
      <c r="E1046" s="219" t="s">
        <v>1517</v>
      </c>
      <c r="F1046" s="220" t="s">
        <v>1518</v>
      </c>
      <c r="G1046" s="221" t="s">
        <v>149</v>
      </c>
      <c r="H1046" s="222">
        <v>84.460999999999999</v>
      </c>
      <c r="I1046" s="223"/>
      <c r="J1046" s="224">
        <f>ROUND(I1046*H1046,2)</f>
        <v>0</v>
      </c>
      <c r="K1046" s="220" t="s">
        <v>150</v>
      </c>
      <c r="L1046" s="44"/>
      <c r="M1046" s="225" t="s">
        <v>1</v>
      </c>
      <c r="N1046" s="226" t="s">
        <v>41</v>
      </c>
      <c r="O1046" s="91"/>
      <c r="P1046" s="227">
        <f>O1046*H1046</f>
        <v>0</v>
      </c>
      <c r="Q1046" s="227">
        <v>0</v>
      </c>
      <c r="R1046" s="227">
        <f>Q1046*H1046</f>
        <v>0</v>
      </c>
      <c r="S1046" s="227">
        <v>0.0070000000000000001</v>
      </c>
      <c r="T1046" s="228">
        <f>S1046*H1046</f>
        <v>0.59122699999999995</v>
      </c>
      <c r="U1046" s="38"/>
      <c r="V1046" s="38"/>
      <c r="W1046" s="38"/>
      <c r="X1046" s="38"/>
      <c r="Y1046" s="38"/>
      <c r="Z1046" s="38"/>
      <c r="AA1046" s="38"/>
      <c r="AB1046" s="38"/>
      <c r="AC1046" s="38"/>
      <c r="AD1046" s="38"/>
      <c r="AE1046" s="38"/>
      <c r="AR1046" s="229" t="s">
        <v>262</v>
      </c>
      <c r="AT1046" s="229" t="s">
        <v>146</v>
      </c>
      <c r="AU1046" s="229" t="s">
        <v>86</v>
      </c>
      <c r="AY1046" s="17" t="s">
        <v>144</v>
      </c>
      <c r="BE1046" s="230">
        <f>IF(N1046="základní",J1046,0)</f>
        <v>0</v>
      </c>
      <c r="BF1046" s="230">
        <f>IF(N1046="snížená",J1046,0)</f>
        <v>0</v>
      </c>
      <c r="BG1046" s="230">
        <f>IF(N1046="zákl. přenesená",J1046,0)</f>
        <v>0</v>
      </c>
      <c r="BH1046" s="230">
        <f>IF(N1046="sníž. přenesená",J1046,0)</f>
        <v>0</v>
      </c>
      <c r="BI1046" s="230">
        <f>IF(N1046="nulová",J1046,0)</f>
        <v>0</v>
      </c>
      <c r="BJ1046" s="17" t="s">
        <v>84</v>
      </c>
      <c r="BK1046" s="230">
        <f>ROUND(I1046*H1046,2)</f>
        <v>0</v>
      </c>
      <c r="BL1046" s="17" t="s">
        <v>262</v>
      </c>
      <c r="BM1046" s="229" t="s">
        <v>1519</v>
      </c>
    </row>
    <row r="1047" s="2" customFormat="1">
      <c r="A1047" s="38"/>
      <c r="B1047" s="39"/>
      <c r="C1047" s="40"/>
      <c r="D1047" s="231" t="s">
        <v>153</v>
      </c>
      <c r="E1047" s="40"/>
      <c r="F1047" s="232" t="s">
        <v>1520</v>
      </c>
      <c r="G1047" s="40"/>
      <c r="H1047" s="40"/>
      <c r="I1047" s="233"/>
      <c r="J1047" s="40"/>
      <c r="K1047" s="40"/>
      <c r="L1047" s="44"/>
      <c r="M1047" s="234"/>
      <c r="N1047" s="235"/>
      <c r="O1047" s="91"/>
      <c r="P1047" s="91"/>
      <c r="Q1047" s="91"/>
      <c r="R1047" s="91"/>
      <c r="S1047" s="91"/>
      <c r="T1047" s="92"/>
      <c r="U1047" s="38"/>
      <c r="V1047" s="38"/>
      <c r="W1047" s="38"/>
      <c r="X1047" s="38"/>
      <c r="Y1047" s="38"/>
      <c r="Z1047" s="38"/>
      <c r="AA1047" s="38"/>
      <c r="AB1047" s="38"/>
      <c r="AC1047" s="38"/>
      <c r="AD1047" s="38"/>
      <c r="AE1047" s="38"/>
      <c r="AT1047" s="17" t="s">
        <v>153</v>
      </c>
      <c r="AU1047" s="17" t="s">
        <v>86</v>
      </c>
    </row>
    <row r="1048" s="13" customFormat="1">
      <c r="A1048" s="13"/>
      <c r="B1048" s="236"/>
      <c r="C1048" s="237"/>
      <c r="D1048" s="238" t="s">
        <v>155</v>
      </c>
      <c r="E1048" s="239" t="s">
        <v>1</v>
      </c>
      <c r="F1048" s="240" t="s">
        <v>1118</v>
      </c>
      <c r="G1048" s="237"/>
      <c r="H1048" s="239" t="s">
        <v>1</v>
      </c>
      <c r="I1048" s="241"/>
      <c r="J1048" s="237"/>
      <c r="K1048" s="237"/>
      <c r="L1048" s="242"/>
      <c r="M1048" s="243"/>
      <c r="N1048" s="244"/>
      <c r="O1048" s="244"/>
      <c r="P1048" s="244"/>
      <c r="Q1048" s="244"/>
      <c r="R1048" s="244"/>
      <c r="S1048" s="244"/>
      <c r="T1048" s="245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246" t="s">
        <v>155</v>
      </c>
      <c r="AU1048" s="246" t="s">
        <v>86</v>
      </c>
      <c r="AV1048" s="13" t="s">
        <v>84</v>
      </c>
      <c r="AW1048" s="13" t="s">
        <v>33</v>
      </c>
      <c r="AX1048" s="13" t="s">
        <v>76</v>
      </c>
      <c r="AY1048" s="246" t="s">
        <v>144</v>
      </c>
    </row>
    <row r="1049" s="14" customFormat="1">
      <c r="A1049" s="14"/>
      <c r="B1049" s="247"/>
      <c r="C1049" s="248"/>
      <c r="D1049" s="238" t="s">
        <v>155</v>
      </c>
      <c r="E1049" s="249" t="s">
        <v>1</v>
      </c>
      <c r="F1049" s="250" t="s">
        <v>1521</v>
      </c>
      <c r="G1049" s="248"/>
      <c r="H1049" s="251">
        <v>77.980999999999995</v>
      </c>
      <c r="I1049" s="252"/>
      <c r="J1049" s="248"/>
      <c r="K1049" s="248"/>
      <c r="L1049" s="253"/>
      <c r="M1049" s="254"/>
      <c r="N1049" s="255"/>
      <c r="O1049" s="255"/>
      <c r="P1049" s="255"/>
      <c r="Q1049" s="255"/>
      <c r="R1049" s="255"/>
      <c r="S1049" s="255"/>
      <c r="T1049" s="256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57" t="s">
        <v>155</v>
      </c>
      <c r="AU1049" s="257" t="s">
        <v>86</v>
      </c>
      <c r="AV1049" s="14" t="s">
        <v>86</v>
      </c>
      <c r="AW1049" s="14" t="s">
        <v>33</v>
      </c>
      <c r="AX1049" s="14" t="s">
        <v>76</v>
      </c>
      <c r="AY1049" s="257" t="s">
        <v>144</v>
      </c>
    </row>
    <row r="1050" s="13" customFormat="1">
      <c r="A1050" s="13"/>
      <c r="B1050" s="236"/>
      <c r="C1050" s="237"/>
      <c r="D1050" s="238" t="s">
        <v>155</v>
      </c>
      <c r="E1050" s="239" t="s">
        <v>1</v>
      </c>
      <c r="F1050" s="240" t="s">
        <v>1245</v>
      </c>
      <c r="G1050" s="237"/>
      <c r="H1050" s="239" t="s">
        <v>1</v>
      </c>
      <c r="I1050" s="241"/>
      <c r="J1050" s="237"/>
      <c r="K1050" s="237"/>
      <c r="L1050" s="242"/>
      <c r="M1050" s="243"/>
      <c r="N1050" s="244"/>
      <c r="O1050" s="244"/>
      <c r="P1050" s="244"/>
      <c r="Q1050" s="244"/>
      <c r="R1050" s="244"/>
      <c r="S1050" s="244"/>
      <c r="T1050" s="245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246" t="s">
        <v>155</v>
      </c>
      <c r="AU1050" s="246" t="s">
        <v>86</v>
      </c>
      <c r="AV1050" s="13" t="s">
        <v>84</v>
      </c>
      <c r="AW1050" s="13" t="s">
        <v>33</v>
      </c>
      <c r="AX1050" s="13" t="s">
        <v>76</v>
      </c>
      <c r="AY1050" s="246" t="s">
        <v>144</v>
      </c>
    </row>
    <row r="1051" s="14" customFormat="1">
      <c r="A1051" s="14"/>
      <c r="B1051" s="247"/>
      <c r="C1051" s="248"/>
      <c r="D1051" s="238" t="s">
        <v>155</v>
      </c>
      <c r="E1051" s="249" t="s">
        <v>1</v>
      </c>
      <c r="F1051" s="250" t="s">
        <v>1405</v>
      </c>
      <c r="G1051" s="248"/>
      <c r="H1051" s="251">
        <v>6.4800000000000004</v>
      </c>
      <c r="I1051" s="252"/>
      <c r="J1051" s="248"/>
      <c r="K1051" s="248"/>
      <c r="L1051" s="253"/>
      <c r="M1051" s="254"/>
      <c r="N1051" s="255"/>
      <c r="O1051" s="255"/>
      <c r="P1051" s="255"/>
      <c r="Q1051" s="255"/>
      <c r="R1051" s="255"/>
      <c r="S1051" s="255"/>
      <c r="T1051" s="256"/>
      <c r="U1051" s="14"/>
      <c r="V1051" s="14"/>
      <c r="W1051" s="14"/>
      <c r="X1051" s="14"/>
      <c r="Y1051" s="14"/>
      <c r="Z1051" s="14"/>
      <c r="AA1051" s="14"/>
      <c r="AB1051" s="14"/>
      <c r="AC1051" s="14"/>
      <c r="AD1051" s="14"/>
      <c r="AE1051" s="14"/>
      <c r="AT1051" s="257" t="s">
        <v>155</v>
      </c>
      <c r="AU1051" s="257" t="s">
        <v>86</v>
      </c>
      <c r="AV1051" s="14" t="s">
        <v>86</v>
      </c>
      <c r="AW1051" s="14" t="s">
        <v>33</v>
      </c>
      <c r="AX1051" s="14" t="s">
        <v>76</v>
      </c>
      <c r="AY1051" s="257" t="s">
        <v>144</v>
      </c>
    </row>
    <row r="1052" s="15" customFormat="1">
      <c r="A1052" s="15"/>
      <c r="B1052" s="258"/>
      <c r="C1052" s="259"/>
      <c r="D1052" s="238" t="s">
        <v>155</v>
      </c>
      <c r="E1052" s="260" t="s">
        <v>1</v>
      </c>
      <c r="F1052" s="261" t="s">
        <v>160</v>
      </c>
      <c r="G1052" s="259"/>
      <c r="H1052" s="262">
        <v>84.460999999999999</v>
      </c>
      <c r="I1052" s="263"/>
      <c r="J1052" s="259"/>
      <c r="K1052" s="259"/>
      <c r="L1052" s="264"/>
      <c r="M1052" s="265"/>
      <c r="N1052" s="266"/>
      <c r="O1052" s="266"/>
      <c r="P1052" s="266"/>
      <c r="Q1052" s="266"/>
      <c r="R1052" s="266"/>
      <c r="S1052" s="266"/>
      <c r="T1052" s="267"/>
      <c r="U1052" s="15"/>
      <c r="V1052" s="15"/>
      <c r="W1052" s="15"/>
      <c r="X1052" s="15"/>
      <c r="Y1052" s="15"/>
      <c r="Z1052" s="15"/>
      <c r="AA1052" s="15"/>
      <c r="AB1052" s="15"/>
      <c r="AC1052" s="15"/>
      <c r="AD1052" s="15"/>
      <c r="AE1052" s="15"/>
      <c r="AT1052" s="268" t="s">
        <v>155</v>
      </c>
      <c r="AU1052" s="268" t="s">
        <v>86</v>
      </c>
      <c r="AV1052" s="15" t="s">
        <v>151</v>
      </c>
      <c r="AW1052" s="15" t="s">
        <v>33</v>
      </c>
      <c r="AX1052" s="15" t="s">
        <v>84</v>
      </c>
      <c r="AY1052" s="268" t="s">
        <v>144</v>
      </c>
    </row>
    <row r="1053" s="2" customFormat="1" ht="21.75" customHeight="1">
      <c r="A1053" s="38"/>
      <c r="B1053" s="39"/>
      <c r="C1053" s="218" t="s">
        <v>1522</v>
      </c>
      <c r="D1053" s="218" t="s">
        <v>146</v>
      </c>
      <c r="E1053" s="219" t="s">
        <v>1523</v>
      </c>
      <c r="F1053" s="220" t="s">
        <v>1524</v>
      </c>
      <c r="G1053" s="221" t="s">
        <v>204</v>
      </c>
      <c r="H1053" s="222">
        <v>30</v>
      </c>
      <c r="I1053" s="223"/>
      <c r="J1053" s="224">
        <f>ROUND(I1053*H1053,2)</f>
        <v>0</v>
      </c>
      <c r="K1053" s="220" t="s">
        <v>150</v>
      </c>
      <c r="L1053" s="44"/>
      <c r="M1053" s="225" t="s">
        <v>1</v>
      </c>
      <c r="N1053" s="226" t="s">
        <v>41</v>
      </c>
      <c r="O1053" s="91"/>
      <c r="P1053" s="227">
        <f>O1053*H1053</f>
        <v>0</v>
      </c>
      <c r="Q1053" s="227">
        <v>5.0000000000000002E-05</v>
      </c>
      <c r="R1053" s="227">
        <f>Q1053*H1053</f>
        <v>0.0015</v>
      </c>
      <c r="S1053" s="227">
        <v>0</v>
      </c>
      <c r="T1053" s="228">
        <f>S1053*H1053</f>
        <v>0</v>
      </c>
      <c r="U1053" s="38"/>
      <c r="V1053" s="38"/>
      <c r="W1053" s="38"/>
      <c r="X1053" s="38"/>
      <c r="Y1053" s="38"/>
      <c r="Z1053" s="38"/>
      <c r="AA1053" s="38"/>
      <c r="AB1053" s="38"/>
      <c r="AC1053" s="38"/>
      <c r="AD1053" s="38"/>
      <c r="AE1053" s="38"/>
      <c r="AR1053" s="229" t="s">
        <v>262</v>
      </c>
      <c r="AT1053" s="229" t="s">
        <v>146</v>
      </c>
      <c r="AU1053" s="229" t="s">
        <v>86</v>
      </c>
      <c r="AY1053" s="17" t="s">
        <v>144</v>
      </c>
      <c r="BE1053" s="230">
        <f>IF(N1053="základní",J1053,0)</f>
        <v>0</v>
      </c>
      <c r="BF1053" s="230">
        <f>IF(N1053="snížená",J1053,0)</f>
        <v>0</v>
      </c>
      <c r="BG1053" s="230">
        <f>IF(N1053="zákl. přenesená",J1053,0)</f>
        <v>0</v>
      </c>
      <c r="BH1053" s="230">
        <f>IF(N1053="sníž. přenesená",J1053,0)</f>
        <v>0</v>
      </c>
      <c r="BI1053" s="230">
        <f>IF(N1053="nulová",J1053,0)</f>
        <v>0</v>
      </c>
      <c r="BJ1053" s="17" t="s">
        <v>84</v>
      </c>
      <c r="BK1053" s="230">
        <f>ROUND(I1053*H1053,2)</f>
        <v>0</v>
      </c>
      <c r="BL1053" s="17" t="s">
        <v>262</v>
      </c>
      <c r="BM1053" s="229" t="s">
        <v>1525</v>
      </c>
    </row>
    <row r="1054" s="2" customFormat="1">
      <c r="A1054" s="38"/>
      <c r="B1054" s="39"/>
      <c r="C1054" s="40"/>
      <c r="D1054" s="231" t="s">
        <v>153</v>
      </c>
      <c r="E1054" s="40"/>
      <c r="F1054" s="232" t="s">
        <v>1526</v>
      </c>
      <c r="G1054" s="40"/>
      <c r="H1054" s="40"/>
      <c r="I1054" s="233"/>
      <c r="J1054" s="40"/>
      <c r="K1054" s="40"/>
      <c r="L1054" s="44"/>
      <c r="M1054" s="234"/>
      <c r="N1054" s="235"/>
      <c r="O1054" s="91"/>
      <c r="P1054" s="91"/>
      <c r="Q1054" s="91"/>
      <c r="R1054" s="91"/>
      <c r="S1054" s="91"/>
      <c r="T1054" s="92"/>
      <c r="U1054" s="38"/>
      <c r="V1054" s="38"/>
      <c r="W1054" s="38"/>
      <c r="X1054" s="38"/>
      <c r="Y1054" s="38"/>
      <c r="Z1054" s="38"/>
      <c r="AA1054" s="38"/>
      <c r="AB1054" s="38"/>
      <c r="AC1054" s="38"/>
      <c r="AD1054" s="38"/>
      <c r="AE1054" s="38"/>
      <c r="AT1054" s="17" t="s">
        <v>153</v>
      </c>
      <c r="AU1054" s="17" t="s">
        <v>86</v>
      </c>
    </row>
    <row r="1055" s="2" customFormat="1" ht="24.15" customHeight="1">
      <c r="A1055" s="38"/>
      <c r="B1055" s="39"/>
      <c r="C1055" s="269" t="s">
        <v>1527</v>
      </c>
      <c r="D1055" s="269" t="s">
        <v>193</v>
      </c>
      <c r="E1055" s="270" t="s">
        <v>1528</v>
      </c>
      <c r="F1055" s="271" t="s">
        <v>1529</v>
      </c>
      <c r="G1055" s="272" t="s">
        <v>196</v>
      </c>
      <c r="H1055" s="273">
        <v>0.25</v>
      </c>
      <c r="I1055" s="274"/>
      <c r="J1055" s="275">
        <f>ROUND(I1055*H1055,2)</f>
        <v>0</v>
      </c>
      <c r="K1055" s="271" t="s">
        <v>150</v>
      </c>
      <c r="L1055" s="276"/>
      <c r="M1055" s="277" t="s">
        <v>1</v>
      </c>
      <c r="N1055" s="278" t="s">
        <v>41</v>
      </c>
      <c r="O1055" s="91"/>
      <c r="P1055" s="227">
        <f>O1055*H1055</f>
        <v>0</v>
      </c>
      <c r="Q1055" s="227">
        <v>1</v>
      </c>
      <c r="R1055" s="227">
        <f>Q1055*H1055</f>
        <v>0.25</v>
      </c>
      <c r="S1055" s="227">
        <v>0</v>
      </c>
      <c r="T1055" s="228">
        <f>S1055*H1055</f>
        <v>0</v>
      </c>
      <c r="U1055" s="38"/>
      <c r="V1055" s="38"/>
      <c r="W1055" s="38"/>
      <c r="X1055" s="38"/>
      <c r="Y1055" s="38"/>
      <c r="Z1055" s="38"/>
      <c r="AA1055" s="38"/>
      <c r="AB1055" s="38"/>
      <c r="AC1055" s="38"/>
      <c r="AD1055" s="38"/>
      <c r="AE1055" s="38"/>
      <c r="AR1055" s="229" t="s">
        <v>380</v>
      </c>
      <c r="AT1055" s="229" t="s">
        <v>193</v>
      </c>
      <c r="AU1055" s="229" t="s">
        <v>86</v>
      </c>
      <c r="AY1055" s="17" t="s">
        <v>144</v>
      </c>
      <c r="BE1055" s="230">
        <f>IF(N1055="základní",J1055,0)</f>
        <v>0</v>
      </c>
      <c r="BF1055" s="230">
        <f>IF(N1055="snížená",J1055,0)</f>
        <v>0</v>
      </c>
      <c r="BG1055" s="230">
        <f>IF(N1055="zákl. přenesená",J1055,0)</f>
        <v>0</v>
      </c>
      <c r="BH1055" s="230">
        <f>IF(N1055="sníž. přenesená",J1055,0)</f>
        <v>0</v>
      </c>
      <c r="BI1055" s="230">
        <f>IF(N1055="nulová",J1055,0)</f>
        <v>0</v>
      </c>
      <c r="BJ1055" s="17" t="s">
        <v>84</v>
      </c>
      <c r="BK1055" s="230">
        <f>ROUND(I1055*H1055,2)</f>
        <v>0</v>
      </c>
      <c r="BL1055" s="17" t="s">
        <v>262</v>
      </c>
      <c r="BM1055" s="229" t="s">
        <v>1530</v>
      </c>
    </row>
    <row r="1056" s="14" customFormat="1">
      <c r="A1056" s="14"/>
      <c r="B1056" s="247"/>
      <c r="C1056" s="248"/>
      <c r="D1056" s="238" t="s">
        <v>155</v>
      </c>
      <c r="E1056" s="249" t="s">
        <v>1</v>
      </c>
      <c r="F1056" s="250" t="s">
        <v>1531</v>
      </c>
      <c r="G1056" s="248"/>
      <c r="H1056" s="251">
        <v>0.25</v>
      </c>
      <c r="I1056" s="252"/>
      <c r="J1056" s="248"/>
      <c r="K1056" s="248"/>
      <c r="L1056" s="253"/>
      <c r="M1056" s="254"/>
      <c r="N1056" s="255"/>
      <c r="O1056" s="255"/>
      <c r="P1056" s="255"/>
      <c r="Q1056" s="255"/>
      <c r="R1056" s="255"/>
      <c r="S1056" s="255"/>
      <c r="T1056" s="256"/>
      <c r="U1056" s="14"/>
      <c r="V1056" s="14"/>
      <c r="W1056" s="14"/>
      <c r="X1056" s="14"/>
      <c r="Y1056" s="14"/>
      <c r="Z1056" s="14"/>
      <c r="AA1056" s="14"/>
      <c r="AB1056" s="14"/>
      <c r="AC1056" s="14"/>
      <c r="AD1056" s="14"/>
      <c r="AE1056" s="14"/>
      <c r="AT1056" s="257" t="s">
        <v>155</v>
      </c>
      <c r="AU1056" s="257" t="s">
        <v>86</v>
      </c>
      <c r="AV1056" s="14" t="s">
        <v>86</v>
      </c>
      <c r="AW1056" s="14" t="s">
        <v>33</v>
      </c>
      <c r="AX1056" s="14" t="s">
        <v>84</v>
      </c>
      <c r="AY1056" s="257" t="s">
        <v>144</v>
      </c>
    </row>
    <row r="1057" s="2" customFormat="1" ht="24.15" customHeight="1">
      <c r="A1057" s="38"/>
      <c r="B1057" s="39"/>
      <c r="C1057" s="218" t="s">
        <v>1532</v>
      </c>
      <c r="D1057" s="218" t="s">
        <v>146</v>
      </c>
      <c r="E1057" s="219" t="s">
        <v>1533</v>
      </c>
      <c r="F1057" s="220" t="s">
        <v>1534</v>
      </c>
      <c r="G1057" s="221" t="s">
        <v>196</v>
      </c>
      <c r="H1057" s="222">
        <v>0.252</v>
      </c>
      <c r="I1057" s="223"/>
      <c r="J1057" s="224">
        <f>ROUND(I1057*H1057,2)</f>
        <v>0</v>
      </c>
      <c r="K1057" s="220" t="s">
        <v>150</v>
      </c>
      <c r="L1057" s="44"/>
      <c r="M1057" s="225" t="s">
        <v>1</v>
      </c>
      <c r="N1057" s="226" t="s">
        <v>41</v>
      </c>
      <c r="O1057" s="91"/>
      <c r="P1057" s="227">
        <f>O1057*H1057</f>
        <v>0</v>
      </c>
      <c r="Q1057" s="227">
        <v>0</v>
      </c>
      <c r="R1057" s="227">
        <f>Q1057*H1057</f>
        <v>0</v>
      </c>
      <c r="S1057" s="227">
        <v>0</v>
      </c>
      <c r="T1057" s="228">
        <f>S1057*H1057</f>
        <v>0</v>
      </c>
      <c r="U1057" s="38"/>
      <c r="V1057" s="38"/>
      <c r="W1057" s="38"/>
      <c r="X1057" s="38"/>
      <c r="Y1057" s="38"/>
      <c r="Z1057" s="38"/>
      <c r="AA1057" s="38"/>
      <c r="AB1057" s="38"/>
      <c r="AC1057" s="38"/>
      <c r="AD1057" s="38"/>
      <c r="AE1057" s="38"/>
      <c r="AR1057" s="229" t="s">
        <v>262</v>
      </c>
      <c r="AT1057" s="229" t="s">
        <v>146</v>
      </c>
      <c r="AU1057" s="229" t="s">
        <v>86</v>
      </c>
      <c r="AY1057" s="17" t="s">
        <v>144</v>
      </c>
      <c r="BE1057" s="230">
        <f>IF(N1057="základní",J1057,0)</f>
        <v>0</v>
      </c>
      <c r="BF1057" s="230">
        <f>IF(N1057="snížená",J1057,0)</f>
        <v>0</v>
      </c>
      <c r="BG1057" s="230">
        <f>IF(N1057="zákl. přenesená",J1057,0)</f>
        <v>0</v>
      </c>
      <c r="BH1057" s="230">
        <f>IF(N1057="sníž. přenesená",J1057,0)</f>
        <v>0</v>
      </c>
      <c r="BI1057" s="230">
        <f>IF(N1057="nulová",J1057,0)</f>
        <v>0</v>
      </c>
      <c r="BJ1057" s="17" t="s">
        <v>84</v>
      </c>
      <c r="BK1057" s="230">
        <f>ROUND(I1057*H1057,2)</f>
        <v>0</v>
      </c>
      <c r="BL1057" s="17" t="s">
        <v>262</v>
      </c>
      <c r="BM1057" s="229" t="s">
        <v>1535</v>
      </c>
    </row>
    <row r="1058" s="2" customFormat="1">
      <c r="A1058" s="38"/>
      <c r="B1058" s="39"/>
      <c r="C1058" s="40"/>
      <c r="D1058" s="231" t="s">
        <v>153</v>
      </c>
      <c r="E1058" s="40"/>
      <c r="F1058" s="232" t="s">
        <v>1536</v>
      </c>
      <c r="G1058" s="40"/>
      <c r="H1058" s="40"/>
      <c r="I1058" s="233"/>
      <c r="J1058" s="40"/>
      <c r="K1058" s="40"/>
      <c r="L1058" s="44"/>
      <c r="M1058" s="234"/>
      <c r="N1058" s="235"/>
      <c r="O1058" s="91"/>
      <c r="P1058" s="91"/>
      <c r="Q1058" s="91"/>
      <c r="R1058" s="91"/>
      <c r="S1058" s="91"/>
      <c r="T1058" s="92"/>
      <c r="U1058" s="38"/>
      <c r="V1058" s="38"/>
      <c r="W1058" s="38"/>
      <c r="X1058" s="38"/>
      <c r="Y1058" s="38"/>
      <c r="Z1058" s="38"/>
      <c r="AA1058" s="38"/>
      <c r="AB1058" s="38"/>
      <c r="AC1058" s="38"/>
      <c r="AD1058" s="38"/>
      <c r="AE1058" s="38"/>
      <c r="AT1058" s="17" t="s">
        <v>153</v>
      </c>
      <c r="AU1058" s="17" t="s">
        <v>86</v>
      </c>
    </row>
    <row r="1059" s="12" customFormat="1" ht="22.8" customHeight="1">
      <c r="A1059" s="12"/>
      <c r="B1059" s="202"/>
      <c r="C1059" s="203"/>
      <c r="D1059" s="204" t="s">
        <v>75</v>
      </c>
      <c r="E1059" s="216" t="s">
        <v>1537</v>
      </c>
      <c r="F1059" s="216" t="s">
        <v>1538</v>
      </c>
      <c r="G1059" s="203"/>
      <c r="H1059" s="203"/>
      <c r="I1059" s="206"/>
      <c r="J1059" s="217">
        <f>BK1059</f>
        <v>0</v>
      </c>
      <c r="K1059" s="203"/>
      <c r="L1059" s="208"/>
      <c r="M1059" s="209"/>
      <c r="N1059" s="210"/>
      <c r="O1059" s="210"/>
      <c r="P1059" s="211">
        <f>SUM(P1060:P1150)</f>
        <v>0</v>
      </c>
      <c r="Q1059" s="210"/>
      <c r="R1059" s="211">
        <f>SUM(R1060:R1150)</f>
        <v>2.3308370599999999</v>
      </c>
      <c r="S1059" s="210"/>
      <c r="T1059" s="212">
        <f>SUM(T1060:T1150)</f>
        <v>0</v>
      </c>
      <c r="U1059" s="12"/>
      <c r="V1059" s="12"/>
      <c r="W1059" s="12"/>
      <c r="X1059" s="12"/>
      <c r="Y1059" s="12"/>
      <c r="Z1059" s="12"/>
      <c r="AA1059" s="12"/>
      <c r="AB1059" s="12"/>
      <c r="AC1059" s="12"/>
      <c r="AD1059" s="12"/>
      <c r="AE1059" s="12"/>
      <c r="AR1059" s="213" t="s">
        <v>86</v>
      </c>
      <c r="AT1059" s="214" t="s">
        <v>75</v>
      </c>
      <c r="AU1059" s="214" t="s">
        <v>84</v>
      </c>
      <c r="AY1059" s="213" t="s">
        <v>144</v>
      </c>
      <c r="BK1059" s="215">
        <f>SUM(BK1060:BK1150)</f>
        <v>0</v>
      </c>
    </row>
    <row r="1060" s="2" customFormat="1" ht="16.5" customHeight="1">
      <c r="A1060" s="38"/>
      <c r="B1060" s="39"/>
      <c r="C1060" s="218" t="s">
        <v>1539</v>
      </c>
      <c r="D1060" s="218" t="s">
        <v>146</v>
      </c>
      <c r="E1060" s="219" t="s">
        <v>1540</v>
      </c>
      <c r="F1060" s="220" t="s">
        <v>1541</v>
      </c>
      <c r="G1060" s="221" t="s">
        <v>149</v>
      </c>
      <c r="H1060" s="222">
        <v>34.899999999999999</v>
      </c>
      <c r="I1060" s="223"/>
      <c r="J1060" s="224">
        <f>ROUND(I1060*H1060,2)</f>
        <v>0</v>
      </c>
      <c r="K1060" s="220" t="s">
        <v>150</v>
      </c>
      <c r="L1060" s="44"/>
      <c r="M1060" s="225" t="s">
        <v>1</v>
      </c>
      <c r="N1060" s="226" t="s">
        <v>41</v>
      </c>
      <c r="O1060" s="91"/>
      <c r="P1060" s="227">
        <f>O1060*H1060</f>
        <v>0</v>
      </c>
      <c r="Q1060" s="227">
        <v>0</v>
      </c>
      <c r="R1060" s="227">
        <f>Q1060*H1060</f>
        <v>0</v>
      </c>
      <c r="S1060" s="227">
        <v>0</v>
      </c>
      <c r="T1060" s="228">
        <f>S1060*H1060</f>
        <v>0</v>
      </c>
      <c r="U1060" s="38"/>
      <c r="V1060" s="38"/>
      <c r="W1060" s="38"/>
      <c r="X1060" s="38"/>
      <c r="Y1060" s="38"/>
      <c r="Z1060" s="38"/>
      <c r="AA1060" s="38"/>
      <c r="AB1060" s="38"/>
      <c r="AC1060" s="38"/>
      <c r="AD1060" s="38"/>
      <c r="AE1060" s="38"/>
      <c r="AR1060" s="229" t="s">
        <v>262</v>
      </c>
      <c r="AT1060" s="229" t="s">
        <v>146</v>
      </c>
      <c r="AU1060" s="229" t="s">
        <v>86</v>
      </c>
      <c r="AY1060" s="17" t="s">
        <v>144</v>
      </c>
      <c r="BE1060" s="230">
        <f>IF(N1060="základní",J1060,0)</f>
        <v>0</v>
      </c>
      <c r="BF1060" s="230">
        <f>IF(N1060="snížená",J1060,0)</f>
        <v>0</v>
      </c>
      <c r="BG1060" s="230">
        <f>IF(N1060="zákl. přenesená",J1060,0)</f>
        <v>0</v>
      </c>
      <c r="BH1060" s="230">
        <f>IF(N1060="sníž. přenesená",J1060,0)</f>
        <v>0</v>
      </c>
      <c r="BI1060" s="230">
        <f>IF(N1060="nulová",J1060,0)</f>
        <v>0</v>
      </c>
      <c r="BJ1060" s="17" t="s">
        <v>84</v>
      </c>
      <c r="BK1060" s="230">
        <f>ROUND(I1060*H1060,2)</f>
        <v>0</v>
      </c>
      <c r="BL1060" s="17" t="s">
        <v>262</v>
      </c>
      <c r="BM1060" s="229" t="s">
        <v>1542</v>
      </c>
    </row>
    <row r="1061" s="2" customFormat="1">
      <c r="A1061" s="38"/>
      <c r="B1061" s="39"/>
      <c r="C1061" s="40"/>
      <c r="D1061" s="231" t="s">
        <v>153</v>
      </c>
      <c r="E1061" s="40"/>
      <c r="F1061" s="232" t="s">
        <v>1543</v>
      </c>
      <c r="G1061" s="40"/>
      <c r="H1061" s="40"/>
      <c r="I1061" s="233"/>
      <c r="J1061" s="40"/>
      <c r="K1061" s="40"/>
      <c r="L1061" s="44"/>
      <c r="M1061" s="234"/>
      <c r="N1061" s="235"/>
      <c r="O1061" s="91"/>
      <c r="P1061" s="91"/>
      <c r="Q1061" s="91"/>
      <c r="R1061" s="91"/>
      <c r="S1061" s="91"/>
      <c r="T1061" s="92"/>
      <c r="U1061" s="38"/>
      <c r="V1061" s="38"/>
      <c r="W1061" s="38"/>
      <c r="X1061" s="38"/>
      <c r="Y1061" s="38"/>
      <c r="Z1061" s="38"/>
      <c r="AA1061" s="38"/>
      <c r="AB1061" s="38"/>
      <c r="AC1061" s="38"/>
      <c r="AD1061" s="38"/>
      <c r="AE1061" s="38"/>
      <c r="AT1061" s="17" t="s">
        <v>153</v>
      </c>
      <c r="AU1061" s="17" t="s">
        <v>86</v>
      </c>
    </row>
    <row r="1062" s="13" customFormat="1">
      <c r="A1062" s="13"/>
      <c r="B1062" s="236"/>
      <c r="C1062" s="237"/>
      <c r="D1062" s="238" t="s">
        <v>155</v>
      </c>
      <c r="E1062" s="239" t="s">
        <v>1</v>
      </c>
      <c r="F1062" s="240" t="s">
        <v>351</v>
      </c>
      <c r="G1062" s="237"/>
      <c r="H1062" s="239" t="s">
        <v>1</v>
      </c>
      <c r="I1062" s="241"/>
      <c r="J1062" s="237"/>
      <c r="K1062" s="237"/>
      <c r="L1062" s="242"/>
      <c r="M1062" s="243"/>
      <c r="N1062" s="244"/>
      <c r="O1062" s="244"/>
      <c r="P1062" s="244"/>
      <c r="Q1062" s="244"/>
      <c r="R1062" s="244"/>
      <c r="S1062" s="244"/>
      <c r="T1062" s="245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T1062" s="246" t="s">
        <v>155</v>
      </c>
      <c r="AU1062" s="246" t="s">
        <v>86</v>
      </c>
      <c r="AV1062" s="13" t="s">
        <v>84</v>
      </c>
      <c r="AW1062" s="13" t="s">
        <v>33</v>
      </c>
      <c r="AX1062" s="13" t="s">
        <v>76</v>
      </c>
      <c r="AY1062" s="246" t="s">
        <v>144</v>
      </c>
    </row>
    <row r="1063" s="14" customFormat="1">
      <c r="A1063" s="14"/>
      <c r="B1063" s="247"/>
      <c r="C1063" s="248"/>
      <c r="D1063" s="238" t="s">
        <v>155</v>
      </c>
      <c r="E1063" s="249" t="s">
        <v>1</v>
      </c>
      <c r="F1063" s="250" t="s">
        <v>600</v>
      </c>
      <c r="G1063" s="248"/>
      <c r="H1063" s="251">
        <v>8.7799999999999994</v>
      </c>
      <c r="I1063" s="252"/>
      <c r="J1063" s="248"/>
      <c r="K1063" s="248"/>
      <c r="L1063" s="253"/>
      <c r="M1063" s="254"/>
      <c r="N1063" s="255"/>
      <c r="O1063" s="255"/>
      <c r="P1063" s="255"/>
      <c r="Q1063" s="255"/>
      <c r="R1063" s="255"/>
      <c r="S1063" s="255"/>
      <c r="T1063" s="256"/>
      <c r="U1063" s="14"/>
      <c r="V1063" s="14"/>
      <c r="W1063" s="14"/>
      <c r="X1063" s="14"/>
      <c r="Y1063" s="14"/>
      <c r="Z1063" s="14"/>
      <c r="AA1063" s="14"/>
      <c r="AB1063" s="14"/>
      <c r="AC1063" s="14"/>
      <c r="AD1063" s="14"/>
      <c r="AE1063" s="14"/>
      <c r="AT1063" s="257" t="s">
        <v>155</v>
      </c>
      <c r="AU1063" s="257" t="s">
        <v>86</v>
      </c>
      <c r="AV1063" s="14" t="s">
        <v>86</v>
      </c>
      <c r="AW1063" s="14" t="s">
        <v>33</v>
      </c>
      <c r="AX1063" s="14" t="s">
        <v>76</v>
      </c>
      <c r="AY1063" s="257" t="s">
        <v>144</v>
      </c>
    </row>
    <row r="1064" s="14" customFormat="1">
      <c r="A1064" s="14"/>
      <c r="B1064" s="247"/>
      <c r="C1064" s="248"/>
      <c r="D1064" s="238" t="s">
        <v>155</v>
      </c>
      <c r="E1064" s="249" t="s">
        <v>1</v>
      </c>
      <c r="F1064" s="250" t="s">
        <v>601</v>
      </c>
      <c r="G1064" s="248"/>
      <c r="H1064" s="251">
        <v>2.2000000000000002</v>
      </c>
      <c r="I1064" s="252"/>
      <c r="J1064" s="248"/>
      <c r="K1064" s="248"/>
      <c r="L1064" s="253"/>
      <c r="M1064" s="254"/>
      <c r="N1064" s="255"/>
      <c r="O1064" s="255"/>
      <c r="P1064" s="255"/>
      <c r="Q1064" s="255"/>
      <c r="R1064" s="255"/>
      <c r="S1064" s="255"/>
      <c r="T1064" s="256"/>
      <c r="U1064" s="14"/>
      <c r="V1064" s="14"/>
      <c r="W1064" s="14"/>
      <c r="X1064" s="14"/>
      <c r="Y1064" s="14"/>
      <c r="Z1064" s="14"/>
      <c r="AA1064" s="14"/>
      <c r="AB1064" s="14"/>
      <c r="AC1064" s="14"/>
      <c r="AD1064" s="14"/>
      <c r="AE1064" s="14"/>
      <c r="AT1064" s="257" t="s">
        <v>155</v>
      </c>
      <c r="AU1064" s="257" t="s">
        <v>86</v>
      </c>
      <c r="AV1064" s="14" t="s">
        <v>86</v>
      </c>
      <c r="AW1064" s="14" t="s">
        <v>33</v>
      </c>
      <c r="AX1064" s="14" t="s">
        <v>76</v>
      </c>
      <c r="AY1064" s="257" t="s">
        <v>144</v>
      </c>
    </row>
    <row r="1065" s="14" customFormat="1">
      <c r="A1065" s="14"/>
      <c r="B1065" s="247"/>
      <c r="C1065" s="248"/>
      <c r="D1065" s="238" t="s">
        <v>155</v>
      </c>
      <c r="E1065" s="249" t="s">
        <v>1</v>
      </c>
      <c r="F1065" s="250" t="s">
        <v>602</v>
      </c>
      <c r="G1065" s="248"/>
      <c r="H1065" s="251">
        <v>2.7400000000000002</v>
      </c>
      <c r="I1065" s="252"/>
      <c r="J1065" s="248"/>
      <c r="K1065" s="248"/>
      <c r="L1065" s="253"/>
      <c r="M1065" s="254"/>
      <c r="N1065" s="255"/>
      <c r="O1065" s="255"/>
      <c r="P1065" s="255"/>
      <c r="Q1065" s="255"/>
      <c r="R1065" s="255"/>
      <c r="S1065" s="255"/>
      <c r="T1065" s="256"/>
      <c r="U1065" s="14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4"/>
      <c r="AT1065" s="257" t="s">
        <v>155</v>
      </c>
      <c r="AU1065" s="257" t="s">
        <v>86</v>
      </c>
      <c r="AV1065" s="14" t="s">
        <v>86</v>
      </c>
      <c r="AW1065" s="14" t="s">
        <v>33</v>
      </c>
      <c r="AX1065" s="14" t="s">
        <v>76</v>
      </c>
      <c r="AY1065" s="257" t="s">
        <v>144</v>
      </c>
    </row>
    <row r="1066" s="14" customFormat="1">
      <c r="A1066" s="14"/>
      <c r="B1066" s="247"/>
      <c r="C1066" s="248"/>
      <c r="D1066" s="238" t="s">
        <v>155</v>
      </c>
      <c r="E1066" s="249" t="s">
        <v>1</v>
      </c>
      <c r="F1066" s="250" t="s">
        <v>603</v>
      </c>
      <c r="G1066" s="248"/>
      <c r="H1066" s="251">
        <v>5.4299999999999997</v>
      </c>
      <c r="I1066" s="252"/>
      <c r="J1066" s="248"/>
      <c r="K1066" s="248"/>
      <c r="L1066" s="253"/>
      <c r="M1066" s="254"/>
      <c r="N1066" s="255"/>
      <c r="O1066" s="255"/>
      <c r="P1066" s="255"/>
      <c r="Q1066" s="255"/>
      <c r="R1066" s="255"/>
      <c r="S1066" s="255"/>
      <c r="T1066" s="256"/>
      <c r="U1066" s="14"/>
      <c r="V1066" s="14"/>
      <c r="W1066" s="14"/>
      <c r="X1066" s="14"/>
      <c r="Y1066" s="14"/>
      <c r="Z1066" s="14"/>
      <c r="AA1066" s="14"/>
      <c r="AB1066" s="14"/>
      <c r="AC1066" s="14"/>
      <c r="AD1066" s="14"/>
      <c r="AE1066" s="14"/>
      <c r="AT1066" s="257" t="s">
        <v>155</v>
      </c>
      <c r="AU1066" s="257" t="s">
        <v>86</v>
      </c>
      <c r="AV1066" s="14" t="s">
        <v>86</v>
      </c>
      <c r="AW1066" s="14" t="s">
        <v>33</v>
      </c>
      <c r="AX1066" s="14" t="s">
        <v>76</v>
      </c>
      <c r="AY1066" s="257" t="s">
        <v>144</v>
      </c>
    </row>
    <row r="1067" s="14" customFormat="1">
      <c r="A1067" s="14"/>
      <c r="B1067" s="247"/>
      <c r="C1067" s="248"/>
      <c r="D1067" s="238" t="s">
        <v>155</v>
      </c>
      <c r="E1067" s="249" t="s">
        <v>1</v>
      </c>
      <c r="F1067" s="250" t="s">
        <v>604</v>
      </c>
      <c r="G1067" s="248"/>
      <c r="H1067" s="251">
        <v>9.1500000000000004</v>
      </c>
      <c r="I1067" s="252"/>
      <c r="J1067" s="248"/>
      <c r="K1067" s="248"/>
      <c r="L1067" s="253"/>
      <c r="M1067" s="254"/>
      <c r="N1067" s="255"/>
      <c r="O1067" s="255"/>
      <c r="P1067" s="255"/>
      <c r="Q1067" s="255"/>
      <c r="R1067" s="255"/>
      <c r="S1067" s="255"/>
      <c r="T1067" s="256"/>
      <c r="U1067" s="14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4"/>
      <c r="AT1067" s="257" t="s">
        <v>155</v>
      </c>
      <c r="AU1067" s="257" t="s">
        <v>86</v>
      </c>
      <c r="AV1067" s="14" t="s">
        <v>86</v>
      </c>
      <c r="AW1067" s="14" t="s">
        <v>33</v>
      </c>
      <c r="AX1067" s="14" t="s">
        <v>76</v>
      </c>
      <c r="AY1067" s="257" t="s">
        <v>144</v>
      </c>
    </row>
    <row r="1068" s="13" customFormat="1">
      <c r="A1068" s="13"/>
      <c r="B1068" s="236"/>
      <c r="C1068" s="237"/>
      <c r="D1068" s="238" t="s">
        <v>155</v>
      </c>
      <c r="E1068" s="239" t="s">
        <v>1</v>
      </c>
      <c r="F1068" s="240" t="s">
        <v>544</v>
      </c>
      <c r="G1068" s="237"/>
      <c r="H1068" s="239" t="s">
        <v>1</v>
      </c>
      <c r="I1068" s="241"/>
      <c r="J1068" s="237"/>
      <c r="K1068" s="237"/>
      <c r="L1068" s="242"/>
      <c r="M1068" s="243"/>
      <c r="N1068" s="244"/>
      <c r="O1068" s="244"/>
      <c r="P1068" s="244"/>
      <c r="Q1068" s="244"/>
      <c r="R1068" s="244"/>
      <c r="S1068" s="244"/>
      <c r="T1068" s="245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T1068" s="246" t="s">
        <v>155</v>
      </c>
      <c r="AU1068" s="246" t="s">
        <v>86</v>
      </c>
      <c r="AV1068" s="13" t="s">
        <v>84</v>
      </c>
      <c r="AW1068" s="13" t="s">
        <v>33</v>
      </c>
      <c r="AX1068" s="13" t="s">
        <v>76</v>
      </c>
      <c r="AY1068" s="246" t="s">
        <v>144</v>
      </c>
    </row>
    <row r="1069" s="14" customFormat="1">
      <c r="A1069" s="14"/>
      <c r="B1069" s="247"/>
      <c r="C1069" s="248"/>
      <c r="D1069" s="238" t="s">
        <v>155</v>
      </c>
      <c r="E1069" s="249" t="s">
        <v>1</v>
      </c>
      <c r="F1069" s="250" t="s">
        <v>605</v>
      </c>
      <c r="G1069" s="248"/>
      <c r="H1069" s="251">
        <v>6.5999999999999996</v>
      </c>
      <c r="I1069" s="252"/>
      <c r="J1069" s="248"/>
      <c r="K1069" s="248"/>
      <c r="L1069" s="253"/>
      <c r="M1069" s="254"/>
      <c r="N1069" s="255"/>
      <c r="O1069" s="255"/>
      <c r="P1069" s="255"/>
      <c r="Q1069" s="255"/>
      <c r="R1069" s="255"/>
      <c r="S1069" s="255"/>
      <c r="T1069" s="256"/>
      <c r="U1069" s="14"/>
      <c r="V1069" s="14"/>
      <c r="W1069" s="14"/>
      <c r="X1069" s="14"/>
      <c r="Y1069" s="14"/>
      <c r="Z1069" s="14"/>
      <c r="AA1069" s="14"/>
      <c r="AB1069" s="14"/>
      <c r="AC1069" s="14"/>
      <c r="AD1069" s="14"/>
      <c r="AE1069" s="14"/>
      <c r="AT1069" s="257" t="s">
        <v>155</v>
      </c>
      <c r="AU1069" s="257" t="s">
        <v>86</v>
      </c>
      <c r="AV1069" s="14" t="s">
        <v>86</v>
      </c>
      <c r="AW1069" s="14" t="s">
        <v>33</v>
      </c>
      <c r="AX1069" s="14" t="s">
        <v>76</v>
      </c>
      <c r="AY1069" s="257" t="s">
        <v>144</v>
      </c>
    </row>
    <row r="1070" s="15" customFormat="1">
      <c r="A1070" s="15"/>
      <c r="B1070" s="258"/>
      <c r="C1070" s="259"/>
      <c r="D1070" s="238" t="s">
        <v>155</v>
      </c>
      <c r="E1070" s="260" t="s">
        <v>1</v>
      </c>
      <c r="F1070" s="261" t="s">
        <v>160</v>
      </c>
      <c r="G1070" s="259"/>
      <c r="H1070" s="262">
        <v>34.899999999999999</v>
      </c>
      <c r="I1070" s="263"/>
      <c r="J1070" s="259"/>
      <c r="K1070" s="259"/>
      <c r="L1070" s="264"/>
      <c r="M1070" s="265"/>
      <c r="N1070" s="266"/>
      <c r="O1070" s="266"/>
      <c r="P1070" s="266"/>
      <c r="Q1070" s="266"/>
      <c r="R1070" s="266"/>
      <c r="S1070" s="266"/>
      <c r="T1070" s="267"/>
      <c r="U1070" s="15"/>
      <c r="V1070" s="15"/>
      <c r="W1070" s="15"/>
      <c r="X1070" s="15"/>
      <c r="Y1070" s="15"/>
      <c r="Z1070" s="15"/>
      <c r="AA1070" s="15"/>
      <c r="AB1070" s="15"/>
      <c r="AC1070" s="15"/>
      <c r="AD1070" s="15"/>
      <c r="AE1070" s="15"/>
      <c r="AT1070" s="268" t="s">
        <v>155</v>
      </c>
      <c r="AU1070" s="268" t="s">
        <v>86</v>
      </c>
      <c r="AV1070" s="15" t="s">
        <v>151</v>
      </c>
      <c r="AW1070" s="15" t="s">
        <v>33</v>
      </c>
      <c r="AX1070" s="15" t="s">
        <v>84</v>
      </c>
      <c r="AY1070" s="268" t="s">
        <v>144</v>
      </c>
    </row>
    <row r="1071" s="2" customFormat="1" ht="16.5" customHeight="1">
      <c r="A1071" s="38"/>
      <c r="B1071" s="39"/>
      <c r="C1071" s="218" t="s">
        <v>1544</v>
      </c>
      <c r="D1071" s="218" t="s">
        <v>146</v>
      </c>
      <c r="E1071" s="219" t="s">
        <v>1545</v>
      </c>
      <c r="F1071" s="220" t="s">
        <v>1546</v>
      </c>
      <c r="G1071" s="221" t="s">
        <v>204</v>
      </c>
      <c r="H1071" s="222">
        <v>24.199999999999999</v>
      </c>
      <c r="I1071" s="223"/>
      <c r="J1071" s="224">
        <f>ROUND(I1071*H1071,2)</f>
        <v>0</v>
      </c>
      <c r="K1071" s="220" t="s">
        <v>150</v>
      </c>
      <c r="L1071" s="44"/>
      <c r="M1071" s="225" t="s">
        <v>1</v>
      </c>
      <c r="N1071" s="226" t="s">
        <v>41</v>
      </c>
      <c r="O1071" s="91"/>
      <c r="P1071" s="227">
        <f>O1071*H1071</f>
        <v>0</v>
      </c>
      <c r="Q1071" s="227">
        <v>0</v>
      </c>
      <c r="R1071" s="227">
        <f>Q1071*H1071</f>
        <v>0</v>
      </c>
      <c r="S1071" s="227">
        <v>0</v>
      </c>
      <c r="T1071" s="228">
        <f>S1071*H1071</f>
        <v>0</v>
      </c>
      <c r="U1071" s="38"/>
      <c r="V1071" s="38"/>
      <c r="W1071" s="38"/>
      <c r="X1071" s="38"/>
      <c r="Y1071" s="38"/>
      <c r="Z1071" s="38"/>
      <c r="AA1071" s="38"/>
      <c r="AB1071" s="38"/>
      <c r="AC1071" s="38"/>
      <c r="AD1071" s="38"/>
      <c r="AE1071" s="38"/>
      <c r="AR1071" s="229" t="s">
        <v>262</v>
      </c>
      <c r="AT1071" s="229" t="s">
        <v>146</v>
      </c>
      <c r="AU1071" s="229" t="s">
        <v>86</v>
      </c>
      <c r="AY1071" s="17" t="s">
        <v>144</v>
      </c>
      <c r="BE1071" s="230">
        <f>IF(N1071="základní",J1071,0)</f>
        <v>0</v>
      </c>
      <c r="BF1071" s="230">
        <f>IF(N1071="snížená",J1071,0)</f>
        <v>0</v>
      </c>
      <c r="BG1071" s="230">
        <f>IF(N1071="zákl. přenesená",J1071,0)</f>
        <v>0</v>
      </c>
      <c r="BH1071" s="230">
        <f>IF(N1071="sníž. přenesená",J1071,0)</f>
        <v>0</v>
      </c>
      <c r="BI1071" s="230">
        <f>IF(N1071="nulová",J1071,0)</f>
        <v>0</v>
      </c>
      <c r="BJ1071" s="17" t="s">
        <v>84</v>
      </c>
      <c r="BK1071" s="230">
        <f>ROUND(I1071*H1071,2)</f>
        <v>0</v>
      </c>
      <c r="BL1071" s="17" t="s">
        <v>262</v>
      </c>
      <c r="BM1071" s="229" t="s">
        <v>1547</v>
      </c>
    </row>
    <row r="1072" s="2" customFormat="1">
      <c r="A1072" s="38"/>
      <c r="B1072" s="39"/>
      <c r="C1072" s="40"/>
      <c r="D1072" s="231" t="s">
        <v>153</v>
      </c>
      <c r="E1072" s="40"/>
      <c r="F1072" s="232" t="s">
        <v>1548</v>
      </c>
      <c r="G1072" s="40"/>
      <c r="H1072" s="40"/>
      <c r="I1072" s="233"/>
      <c r="J1072" s="40"/>
      <c r="K1072" s="40"/>
      <c r="L1072" s="44"/>
      <c r="M1072" s="234"/>
      <c r="N1072" s="235"/>
      <c r="O1072" s="91"/>
      <c r="P1072" s="91"/>
      <c r="Q1072" s="91"/>
      <c r="R1072" s="91"/>
      <c r="S1072" s="91"/>
      <c r="T1072" s="92"/>
      <c r="U1072" s="38"/>
      <c r="V1072" s="38"/>
      <c r="W1072" s="38"/>
      <c r="X1072" s="38"/>
      <c r="Y1072" s="38"/>
      <c r="Z1072" s="38"/>
      <c r="AA1072" s="38"/>
      <c r="AB1072" s="38"/>
      <c r="AC1072" s="38"/>
      <c r="AD1072" s="38"/>
      <c r="AE1072" s="38"/>
      <c r="AT1072" s="17" t="s">
        <v>153</v>
      </c>
      <c r="AU1072" s="17" t="s">
        <v>86</v>
      </c>
    </row>
    <row r="1073" s="14" customFormat="1">
      <c r="A1073" s="14"/>
      <c r="B1073" s="247"/>
      <c r="C1073" s="248"/>
      <c r="D1073" s="238" t="s">
        <v>155</v>
      </c>
      <c r="E1073" s="249" t="s">
        <v>1</v>
      </c>
      <c r="F1073" s="250" t="s">
        <v>1549</v>
      </c>
      <c r="G1073" s="248"/>
      <c r="H1073" s="251">
        <v>24.199999999999999</v>
      </c>
      <c r="I1073" s="252"/>
      <c r="J1073" s="248"/>
      <c r="K1073" s="248"/>
      <c r="L1073" s="253"/>
      <c r="M1073" s="254"/>
      <c r="N1073" s="255"/>
      <c r="O1073" s="255"/>
      <c r="P1073" s="255"/>
      <c r="Q1073" s="255"/>
      <c r="R1073" s="255"/>
      <c r="S1073" s="255"/>
      <c r="T1073" s="256"/>
      <c r="U1073" s="14"/>
      <c r="V1073" s="14"/>
      <c r="W1073" s="14"/>
      <c r="X1073" s="14"/>
      <c r="Y1073" s="14"/>
      <c r="Z1073" s="14"/>
      <c r="AA1073" s="14"/>
      <c r="AB1073" s="14"/>
      <c r="AC1073" s="14"/>
      <c r="AD1073" s="14"/>
      <c r="AE1073" s="14"/>
      <c r="AT1073" s="257" t="s">
        <v>155</v>
      </c>
      <c r="AU1073" s="257" t="s">
        <v>86</v>
      </c>
      <c r="AV1073" s="14" t="s">
        <v>86</v>
      </c>
      <c r="AW1073" s="14" t="s">
        <v>33</v>
      </c>
      <c r="AX1073" s="14" t="s">
        <v>84</v>
      </c>
      <c r="AY1073" s="257" t="s">
        <v>144</v>
      </c>
    </row>
    <row r="1074" s="2" customFormat="1" ht="16.5" customHeight="1">
      <c r="A1074" s="38"/>
      <c r="B1074" s="39"/>
      <c r="C1074" s="218" t="s">
        <v>1550</v>
      </c>
      <c r="D1074" s="218" t="s">
        <v>146</v>
      </c>
      <c r="E1074" s="219" t="s">
        <v>1551</v>
      </c>
      <c r="F1074" s="220" t="s">
        <v>1552</v>
      </c>
      <c r="G1074" s="221" t="s">
        <v>149</v>
      </c>
      <c r="H1074" s="222">
        <v>34.899999999999999</v>
      </c>
      <c r="I1074" s="223"/>
      <c r="J1074" s="224">
        <f>ROUND(I1074*H1074,2)</f>
        <v>0</v>
      </c>
      <c r="K1074" s="220" t="s">
        <v>150</v>
      </c>
      <c r="L1074" s="44"/>
      <c r="M1074" s="225" t="s">
        <v>1</v>
      </c>
      <c r="N1074" s="226" t="s">
        <v>41</v>
      </c>
      <c r="O1074" s="91"/>
      <c r="P1074" s="227">
        <f>O1074*H1074</f>
        <v>0</v>
      </c>
      <c r="Q1074" s="227">
        <v>0.00029999999999999997</v>
      </c>
      <c r="R1074" s="227">
        <f>Q1074*H1074</f>
        <v>0.010469999999999998</v>
      </c>
      <c r="S1074" s="227">
        <v>0</v>
      </c>
      <c r="T1074" s="228">
        <f>S1074*H1074</f>
        <v>0</v>
      </c>
      <c r="U1074" s="38"/>
      <c r="V1074" s="38"/>
      <c r="W1074" s="38"/>
      <c r="X1074" s="38"/>
      <c r="Y1074" s="38"/>
      <c r="Z1074" s="38"/>
      <c r="AA1074" s="38"/>
      <c r="AB1074" s="38"/>
      <c r="AC1074" s="38"/>
      <c r="AD1074" s="38"/>
      <c r="AE1074" s="38"/>
      <c r="AR1074" s="229" t="s">
        <v>262</v>
      </c>
      <c r="AT1074" s="229" t="s">
        <v>146</v>
      </c>
      <c r="AU1074" s="229" t="s">
        <v>86</v>
      </c>
      <c r="AY1074" s="17" t="s">
        <v>144</v>
      </c>
      <c r="BE1074" s="230">
        <f>IF(N1074="základní",J1074,0)</f>
        <v>0</v>
      </c>
      <c r="BF1074" s="230">
        <f>IF(N1074="snížená",J1074,0)</f>
        <v>0</v>
      </c>
      <c r="BG1074" s="230">
        <f>IF(N1074="zákl. přenesená",J1074,0)</f>
        <v>0</v>
      </c>
      <c r="BH1074" s="230">
        <f>IF(N1074="sníž. přenesená",J1074,0)</f>
        <v>0</v>
      </c>
      <c r="BI1074" s="230">
        <f>IF(N1074="nulová",J1074,0)</f>
        <v>0</v>
      </c>
      <c r="BJ1074" s="17" t="s">
        <v>84</v>
      </c>
      <c r="BK1074" s="230">
        <f>ROUND(I1074*H1074,2)</f>
        <v>0</v>
      </c>
      <c r="BL1074" s="17" t="s">
        <v>262</v>
      </c>
      <c r="BM1074" s="229" t="s">
        <v>1553</v>
      </c>
    </row>
    <row r="1075" s="2" customFormat="1">
      <c r="A1075" s="38"/>
      <c r="B1075" s="39"/>
      <c r="C1075" s="40"/>
      <c r="D1075" s="231" t="s">
        <v>153</v>
      </c>
      <c r="E1075" s="40"/>
      <c r="F1075" s="232" t="s">
        <v>1554</v>
      </c>
      <c r="G1075" s="40"/>
      <c r="H1075" s="40"/>
      <c r="I1075" s="233"/>
      <c r="J1075" s="40"/>
      <c r="K1075" s="40"/>
      <c r="L1075" s="44"/>
      <c r="M1075" s="234"/>
      <c r="N1075" s="235"/>
      <c r="O1075" s="91"/>
      <c r="P1075" s="91"/>
      <c r="Q1075" s="91"/>
      <c r="R1075" s="91"/>
      <c r="S1075" s="91"/>
      <c r="T1075" s="92"/>
      <c r="U1075" s="38"/>
      <c r="V1075" s="38"/>
      <c r="W1075" s="38"/>
      <c r="X1075" s="38"/>
      <c r="Y1075" s="38"/>
      <c r="Z1075" s="38"/>
      <c r="AA1075" s="38"/>
      <c r="AB1075" s="38"/>
      <c r="AC1075" s="38"/>
      <c r="AD1075" s="38"/>
      <c r="AE1075" s="38"/>
      <c r="AT1075" s="17" t="s">
        <v>153</v>
      </c>
      <c r="AU1075" s="17" t="s">
        <v>86</v>
      </c>
    </row>
    <row r="1076" s="13" customFormat="1">
      <c r="A1076" s="13"/>
      <c r="B1076" s="236"/>
      <c r="C1076" s="237"/>
      <c r="D1076" s="238" t="s">
        <v>155</v>
      </c>
      <c r="E1076" s="239" t="s">
        <v>1</v>
      </c>
      <c r="F1076" s="240" t="s">
        <v>351</v>
      </c>
      <c r="G1076" s="237"/>
      <c r="H1076" s="239" t="s">
        <v>1</v>
      </c>
      <c r="I1076" s="241"/>
      <c r="J1076" s="237"/>
      <c r="K1076" s="237"/>
      <c r="L1076" s="242"/>
      <c r="M1076" s="243"/>
      <c r="N1076" s="244"/>
      <c r="O1076" s="244"/>
      <c r="P1076" s="244"/>
      <c r="Q1076" s="244"/>
      <c r="R1076" s="244"/>
      <c r="S1076" s="244"/>
      <c r="T1076" s="245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46" t="s">
        <v>155</v>
      </c>
      <c r="AU1076" s="246" t="s">
        <v>86</v>
      </c>
      <c r="AV1076" s="13" t="s">
        <v>84</v>
      </c>
      <c r="AW1076" s="13" t="s">
        <v>33</v>
      </c>
      <c r="AX1076" s="13" t="s">
        <v>76</v>
      </c>
      <c r="AY1076" s="246" t="s">
        <v>144</v>
      </c>
    </row>
    <row r="1077" s="14" customFormat="1">
      <c r="A1077" s="14"/>
      <c r="B1077" s="247"/>
      <c r="C1077" s="248"/>
      <c r="D1077" s="238" t="s">
        <v>155</v>
      </c>
      <c r="E1077" s="249" t="s">
        <v>1</v>
      </c>
      <c r="F1077" s="250" t="s">
        <v>600</v>
      </c>
      <c r="G1077" s="248"/>
      <c r="H1077" s="251">
        <v>8.7799999999999994</v>
      </c>
      <c r="I1077" s="252"/>
      <c r="J1077" s="248"/>
      <c r="K1077" s="248"/>
      <c r="L1077" s="253"/>
      <c r="M1077" s="254"/>
      <c r="N1077" s="255"/>
      <c r="O1077" s="255"/>
      <c r="P1077" s="255"/>
      <c r="Q1077" s="255"/>
      <c r="R1077" s="255"/>
      <c r="S1077" s="255"/>
      <c r="T1077" s="256"/>
      <c r="U1077" s="14"/>
      <c r="V1077" s="14"/>
      <c r="W1077" s="14"/>
      <c r="X1077" s="14"/>
      <c r="Y1077" s="14"/>
      <c r="Z1077" s="14"/>
      <c r="AA1077" s="14"/>
      <c r="AB1077" s="14"/>
      <c r="AC1077" s="14"/>
      <c r="AD1077" s="14"/>
      <c r="AE1077" s="14"/>
      <c r="AT1077" s="257" t="s">
        <v>155</v>
      </c>
      <c r="AU1077" s="257" t="s">
        <v>86</v>
      </c>
      <c r="AV1077" s="14" t="s">
        <v>86</v>
      </c>
      <c r="AW1077" s="14" t="s">
        <v>33</v>
      </c>
      <c r="AX1077" s="14" t="s">
        <v>76</v>
      </c>
      <c r="AY1077" s="257" t="s">
        <v>144</v>
      </c>
    </row>
    <row r="1078" s="14" customFormat="1">
      <c r="A1078" s="14"/>
      <c r="B1078" s="247"/>
      <c r="C1078" s="248"/>
      <c r="D1078" s="238" t="s">
        <v>155</v>
      </c>
      <c r="E1078" s="249" t="s">
        <v>1</v>
      </c>
      <c r="F1078" s="250" t="s">
        <v>601</v>
      </c>
      <c r="G1078" s="248"/>
      <c r="H1078" s="251">
        <v>2.2000000000000002</v>
      </c>
      <c r="I1078" s="252"/>
      <c r="J1078" s="248"/>
      <c r="K1078" s="248"/>
      <c r="L1078" s="253"/>
      <c r="M1078" s="254"/>
      <c r="N1078" s="255"/>
      <c r="O1078" s="255"/>
      <c r="P1078" s="255"/>
      <c r="Q1078" s="255"/>
      <c r="R1078" s="255"/>
      <c r="S1078" s="255"/>
      <c r="T1078" s="256"/>
      <c r="U1078" s="14"/>
      <c r="V1078" s="14"/>
      <c r="W1078" s="14"/>
      <c r="X1078" s="14"/>
      <c r="Y1078" s="14"/>
      <c r="Z1078" s="14"/>
      <c r="AA1078" s="14"/>
      <c r="AB1078" s="14"/>
      <c r="AC1078" s="14"/>
      <c r="AD1078" s="14"/>
      <c r="AE1078" s="14"/>
      <c r="AT1078" s="257" t="s">
        <v>155</v>
      </c>
      <c r="AU1078" s="257" t="s">
        <v>86</v>
      </c>
      <c r="AV1078" s="14" t="s">
        <v>86</v>
      </c>
      <c r="AW1078" s="14" t="s">
        <v>33</v>
      </c>
      <c r="AX1078" s="14" t="s">
        <v>76</v>
      </c>
      <c r="AY1078" s="257" t="s">
        <v>144</v>
      </c>
    </row>
    <row r="1079" s="14" customFormat="1">
      <c r="A1079" s="14"/>
      <c r="B1079" s="247"/>
      <c r="C1079" s="248"/>
      <c r="D1079" s="238" t="s">
        <v>155</v>
      </c>
      <c r="E1079" s="249" t="s">
        <v>1</v>
      </c>
      <c r="F1079" s="250" t="s">
        <v>602</v>
      </c>
      <c r="G1079" s="248"/>
      <c r="H1079" s="251">
        <v>2.7400000000000002</v>
      </c>
      <c r="I1079" s="252"/>
      <c r="J1079" s="248"/>
      <c r="K1079" s="248"/>
      <c r="L1079" s="253"/>
      <c r="M1079" s="254"/>
      <c r="N1079" s="255"/>
      <c r="O1079" s="255"/>
      <c r="P1079" s="255"/>
      <c r="Q1079" s="255"/>
      <c r="R1079" s="255"/>
      <c r="S1079" s="255"/>
      <c r="T1079" s="256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T1079" s="257" t="s">
        <v>155</v>
      </c>
      <c r="AU1079" s="257" t="s">
        <v>86</v>
      </c>
      <c r="AV1079" s="14" t="s">
        <v>86</v>
      </c>
      <c r="AW1079" s="14" t="s">
        <v>33</v>
      </c>
      <c r="AX1079" s="14" t="s">
        <v>76</v>
      </c>
      <c r="AY1079" s="257" t="s">
        <v>144</v>
      </c>
    </row>
    <row r="1080" s="14" customFormat="1">
      <c r="A1080" s="14"/>
      <c r="B1080" s="247"/>
      <c r="C1080" s="248"/>
      <c r="D1080" s="238" t="s">
        <v>155</v>
      </c>
      <c r="E1080" s="249" t="s">
        <v>1</v>
      </c>
      <c r="F1080" s="250" t="s">
        <v>603</v>
      </c>
      <c r="G1080" s="248"/>
      <c r="H1080" s="251">
        <v>5.4299999999999997</v>
      </c>
      <c r="I1080" s="252"/>
      <c r="J1080" s="248"/>
      <c r="K1080" s="248"/>
      <c r="L1080" s="253"/>
      <c r="M1080" s="254"/>
      <c r="N1080" s="255"/>
      <c r="O1080" s="255"/>
      <c r="P1080" s="255"/>
      <c r="Q1080" s="255"/>
      <c r="R1080" s="255"/>
      <c r="S1080" s="255"/>
      <c r="T1080" s="256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257" t="s">
        <v>155</v>
      </c>
      <c r="AU1080" s="257" t="s">
        <v>86</v>
      </c>
      <c r="AV1080" s="14" t="s">
        <v>86</v>
      </c>
      <c r="AW1080" s="14" t="s">
        <v>33</v>
      </c>
      <c r="AX1080" s="14" t="s">
        <v>76</v>
      </c>
      <c r="AY1080" s="257" t="s">
        <v>144</v>
      </c>
    </row>
    <row r="1081" s="14" customFormat="1">
      <c r="A1081" s="14"/>
      <c r="B1081" s="247"/>
      <c r="C1081" s="248"/>
      <c r="D1081" s="238" t="s">
        <v>155</v>
      </c>
      <c r="E1081" s="249" t="s">
        <v>1</v>
      </c>
      <c r="F1081" s="250" t="s">
        <v>604</v>
      </c>
      <c r="G1081" s="248"/>
      <c r="H1081" s="251">
        <v>9.1500000000000004</v>
      </c>
      <c r="I1081" s="252"/>
      <c r="J1081" s="248"/>
      <c r="K1081" s="248"/>
      <c r="L1081" s="253"/>
      <c r="M1081" s="254"/>
      <c r="N1081" s="255"/>
      <c r="O1081" s="255"/>
      <c r="P1081" s="255"/>
      <c r="Q1081" s="255"/>
      <c r="R1081" s="255"/>
      <c r="S1081" s="255"/>
      <c r="T1081" s="256"/>
      <c r="U1081" s="14"/>
      <c r="V1081" s="14"/>
      <c r="W1081" s="14"/>
      <c r="X1081" s="14"/>
      <c r="Y1081" s="14"/>
      <c r="Z1081" s="14"/>
      <c r="AA1081" s="14"/>
      <c r="AB1081" s="14"/>
      <c r="AC1081" s="14"/>
      <c r="AD1081" s="14"/>
      <c r="AE1081" s="14"/>
      <c r="AT1081" s="257" t="s">
        <v>155</v>
      </c>
      <c r="AU1081" s="257" t="s">
        <v>86</v>
      </c>
      <c r="AV1081" s="14" t="s">
        <v>86</v>
      </c>
      <c r="AW1081" s="14" t="s">
        <v>33</v>
      </c>
      <c r="AX1081" s="14" t="s">
        <v>76</v>
      </c>
      <c r="AY1081" s="257" t="s">
        <v>144</v>
      </c>
    </row>
    <row r="1082" s="13" customFormat="1">
      <c r="A1082" s="13"/>
      <c r="B1082" s="236"/>
      <c r="C1082" s="237"/>
      <c r="D1082" s="238" t="s">
        <v>155</v>
      </c>
      <c r="E1082" s="239" t="s">
        <v>1</v>
      </c>
      <c r="F1082" s="240" t="s">
        <v>544</v>
      </c>
      <c r="G1082" s="237"/>
      <c r="H1082" s="239" t="s">
        <v>1</v>
      </c>
      <c r="I1082" s="241"/>
      <c r="J1082" s="237"/>
      <c r="K1082" s="237"/>
      <c r="L1082" s="242"/>
      <c r="M1082" s="243"/>
      <c r="N1082" s="244"/>
      <c r="O1082" s="244"/>
      <c r="P1082" s="244"/>
      <c r="Q1082" s="244"/>
      <c r="R1082" s="244"/>
      <c r="S1082" s="244"/>
      <c r="T1082" s="245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246" t="s">
        <v>155</v>
      </c>
      <c r="AU1082" s="246" t="s">
        <v>86</v>
      </c>
      <c r="AV1082" s="13" t="s">
        <v>84</v>
      </c>
      <c r="AW1082" s="13" t="s">
        <v>33</v>
      </c>
      <c r="AX1082" s="13" t="s">
        <v>76</v>
      </c>
      <c r="AY1082" s="246" t="s">
        <v>144</v>
      </c>
    </row>
    <row r="1083" s="14" customFormat="1">
      <c r="A1083" s="14"/>
      <c r="B1083" s="247"/>
      <c r="C1083" s="248"/>
      <c r="D1083" s="238" t="s">
        <v>155</v>
      </c>
      <c r="E1083" s="249" t="s">
        <v>1</v>
      </c>
      <c r="F1083" s="250" t="s">
        <v>605</v>
      </c>
      <c r="G1083" s="248"/>
      <c r="H1083" s="251">
        <v>6.5999999999999996</v>
      </c>
      <c r="I1083" s="252"/>
      <c r="J1083" s="248"/>
      <c r="K1083" s="248"/>
      <c r="L1083" s="253"/>
      <c r="M1083" s="254"/>
      <c r="N1083" s="255"/>
      <c r="O1083" s="255"/>
      <c r="P1083" s="255"/>
      <c r="Q1083" s="255"/>
      <c r="R1083" s="255"/>
      <c r="S1083" s="255"/>
      <c r="T1083" s="256"/>
      <c r="U1083" s="14"/>
      <c r="V1083" s="14"/>
      <c r="W1083" s="14"/>
      <c r="X1083" s="14"/>
      <c r="Y1083" s="14"/>
      <c r="Z1083" s="14"/>
      <c r="AA1083" s="14"/>
      <c r="AB1083" s="14"/>
      <c r="AC1083" s="14"/>
      <c r="AD1083" s="14"/>
      <c r="AE1083" s="14"/>
      <c r="AT1083" s="257" t="s">
        <v>155</v>
      </c>
      <c r="AU1083" s="257" t="s">
        <v>86</v>
      </c>
      <c r="AV1083" s="14" t="s">
        <v>86</v>
      </c>
      <c r="AW1083" s="14" t="s">
        <v>33</v>
      </c>
      <c r="AX1083" s="14" t="s">
        <v>76</v>
      </c>
      <c r="AY1083" s="257" t="s">
        <v>144</v>
      </c>
    </row>
    <row r="1084" s="15" customFormat="1">
      <c r="A1084" s="15"/>
      <c r="B1084" s="258"/>
      <c r="C1084" s="259"/>
      <c r="D1084" s="238" t="s">
        <v>155</v>
      </c>
      <c r="E1084" s="260" t="s">
        <v>1</v>
      </c>
      <c r="F1084" s="261" t="s">
        <v>160</v>
      </c>
      <c r="G1084" s="259"/>
      <c r="H1084" s="262">
        <v>34.899999999999999</v>
      </c>
      <c r="I1084" s="263"/>
      <c r="J1084" s="259"/>
      <c r="K1084" s="259"/>
      <c r="L1084" s="264"/>
      <c r="M1084" s="265"/>
      <c r="N1084" s="266"/>
      <c r="O1084" s="266"/>
      <c r="P1084" s="266"/>
      <c r="Q1084" s="266"/>
      <c r="R1084" s="266"/>
      <c r="S1084" s="266"/>
      <c r="T1084" s="267"/>
      <c r="U1084" s="15"/>
      <c r="V1084" s="15"/>
      <c r="W1084" s="15"/>
      <c r="X1084" s="15"/>
      <c r="Y1084" s="15"/>
      <c r="Z1084" s="15"/>
      <c r="AA1084" s="15"/>
      <c r="AB1084" s="15"/>
      <c r="AC1084" s="15"/>
      <c r="AD1084" s="15"/>
      <c r="AE1084" s="15"/>
      <c r="AT1084" s="268" t="s">
        <v>155</v>
      </c>
      <c r="AU1084" s="268" t="s">
        <v>86</v>
      </c>
      <c r="AV1084" s="15" t="s">
        <v>151</v>
      </c>
      <c r="AW1084" s="15" t="s">
        <v>33</v>
      </c>
      <c r="AX1084" s="15" t="s">
        <v>84</v>
      </c>
      <c r="AY1084" s="268" t="s">
        <v>144</v>
      </c>
    </row>
    <row r="1085" s="2" customFormat="1" ht="24.15" customHeight="1">
      <c r="A1085" s="38"/>
      <c r="B1085" s="39"/>
      <c r="C1085" s="218" t="s">
        <v>1555</v>
      </c>
      <c r="D1085" s="218" t="s">
        <v>146</v>
      </c>
      <c r="E1085" s="219" t="s">
        <v>1556</v>
      </c>
      <c r="F1085" s="220" t="s">
        <v>1557</v>
      </c>
      <c r="G1085" s="221" t="s">
        <v>149</v>
      </c>
      <c r="H1085" s="222">
        <v>34.899999999999999</v>
      </c>
      <c r="I1085" s="223"/>
      <c r="J1085" s="224">
        <f>ROUND(I1085*H1085,2)</f>
        <v>0</v>
      </c>
      <c r="K1085" s="220" t="s">
        <v>150</v>
      </c>
      <c r="L1085" s="44"/>
      <c r="M1085" s="225" t="s">
        <v>1</v>
      </c>
      <c r="N1085" s="226" t="s">
        <v>41</v>
      </c>
      <c r="O1085" s="91"/>
      <c r="P1085" s="227">
        <f>O1085*H1085</f>
        <v>0</v>
      </c>
      <c r="Q1085" s="227">
        <v>0.0074999999999999997</v>
      </c>
      <c r="R1085" s="227">
        <f>Q1085*H1085</f>
        <v>0.26174999999999998</v>
      </c>
      <c r="S1085" s="227">
        <v>0</v>
      </c>
      <c r="T1085" s="228">
        <f>S1085*H1085</f>
        <v>0</v>
      </c>
      <c r="U1085" s="38"/>
      <c r="V1085" s="38"/>
      <c r="W1085" s="38"/>
      <c r="X1085" s="38"/>
      <c r="Y1085" s="38"/>
      <c r="Z1085" s="38"/>
      <c r="AA1085" s="38"/>
      <c r="AB1085" s="38"/>
      <c r="AC1085" s="38"/>
      <c r="AD1085" s="38"/>
      <c r="AE1085" s="38"/>
      <c r="AR1085" s="229" t="s">
        <v>262</v>
      </c>
      <c r="AT1085" s="229" t="s">
        <v>146</v>
      </c>
      <c r="AU1085" s="229" t="s">
        <v>86</v>
      </c>
      <c r="AY1085" s="17" t="s">
        <v>144</v>
      </c>
      <c r="BE1085" s="230">
        <f>IF(N1085="základní",J1085,0)</f>
        <v>0</v>
      </c>
      <c r="BF1085" s="230">
        <f>IF(N1085="snížená",J1085,0)</f>
        <v>0</v>
      </c>
      <c r="BG1085" s="230">
        <f>IF(N1085="zákl. přenesená",J1085,0)</f>
        <v>0</v>
      </c>
      <c r="BH1085" s="230">
        <f>IF(N1085="sníž. přenesená",J1085,0)</f>
        <v>0</v>
      </c>
      <c r="BI1085" s="230">
        <f>IF(N1085="nulová",J1085,0)</f>
        <v>0</v>
      </c>
      <c r="BJ1085" s="17" t="s">
        <v>84</v>
      </c>
      <c r="BK1085" s="230">
        <f>ROUND(I1085*H1085,2)</f>
        <v>0</v>
      </c>
      <c r="BL1085" s="17" t="s">
        <v>262</v>
      </c>
      <c r="BM1085" s="229" t="s">
        <v>1558</v>
      </c>
    </row>
    <row r="1086" s="2" customFormat="1">
      <c r="A1086" s="38"/>
      <c r="B1086" s="39"/>
      <c r="C1086" s="40"/>
      <c r="D1086" s="231" t="s">
        <v>153</v>
      </c>
      <c r="E1086" s="40"/>
      <c r="F1086" s="232" t="s">
        <v>1559</v>
      </c>
      <c r="G1086" s="40"/>
      <c r="H1086" s="40"/>
      <c r="I1086" s="233"/>
      <c r="J1086" s="40"/>
      <c r="K1086" s="40"/>
      <c r="L1086" s="44"/>
      <c r="M1086" s="234"/>
      <c r="N1086" s="235"/>
      <c r="O1086" s="91"/>
      <c r="P1086" s="91"/>
      <c r="Q1086" s="91"/>
      <c r="R1086" s="91"/>
      <c r="S1086" s="91"/>
      <c r="T1086" s="92"/>
      <c r="U1086" s="38"/>
      <c r="V1086" s="38"/>
      <c r="W1086" s="38"/>
      <c r="X1086" s="38"/>
      <c r="Y1086" s="38"/>
      <c r="Z1086" s="38"/>
      <c r="AA1086" s="38"/>
      <c r="AB1086" s="38"/>
      <c r="AC1086" s="38"/>
      <c r="AD1086" s="38"/>
      <c r="AE1086" s="38"/>
      <c r="AT1086" s="17" t="s">
        <v>153</v>
      </c>
      <c r="AU1086" s="17" t="s">
        <v>86</v>
      </c>
    </row>
    <row r="1087" s="2" customFormat="1" ht="24.15" customHeight="1">
      <c r="A1087" s="38"/>
      <c r="B1087" s="39"/>
      <c r="C1087" s="218" t="s">
        <v>1560</v>
      </c>
      <c r="D1087" s="218" t="s">
        <v>146</v>
      </c>
      <c r="E1087" s="219" t="s">
        <v>1561</v>
      </c>
      <c r="F1087" s="220" t="s">
        <v>1562</v>
      </c>
      <c r="G1087" s="221" t="s">
        <v>204</v>
      </c>
      <c r="H1087" s="222">
        <v>27.02</v>
      </c>
      <c r="I1087" s="223"/>
      <c r="J1087" s="224">
        <f>ROUND(I1087*H1087,2)</f>
        <v>0</v>
      </c>
      <c r="K1087" s="220" t="s">
        <v>150</v>
      </c>
      <c r="L1087" s="44"/>
      <c r="M1087" s="225" t="s">
        <v>1</v>
      </c>
      <c r="N1087" s="226" t="s">
        <v>41</v>
      </c>
      <c r="O1087" s="91"/>
      <c r="P1087" s="227">
        <f>O1087*H1087</f>
        <v>0</v>
      </c>
      <c r="Q1087" s="227">
        <v>0.00034000000000000002</v>
      </c>
      <c r="R1087" s="227">
        <f>Q1087*H1087</f>
        <v>0.0091868000000000002</v>
      </c>
      <c r="S1087" s="227">
        <v>0</v>
      </c>
      <c r="T1087" s="228">
        <f>S1087*H1087</f>
        <v>0</v>
      </c>
      <c r="U1087" s="38"/>
      <c r="V1087" s="38"/>
      <c r="W1087" s="38"/>
      <c r="X1087" s="38"/>
      <c r="Y1087" s="38"/>
      <c r="Z1087" s="38"/>
      <c r="AA1087" s="38"/>
      <c r="AB1087" s="38"/>
      <c r="AC1087" s="38"/>
      <c r="AD1087" s="38"/>
      <c r="AE1087" s="38"/>
      <c r="AR1087" s="229" t="s">
        <v>262</v>
      </c>
      <c r="AT1087" s="229" t="s">
        <v>146</v>
      </c>
      <c r="AU1087" s="229" t="s">
        <v>86</v>
      </c>
      <c r="AY1087" s="17" t="s">
        <v>144</v>
      </c>
      <c r="BE1087" s="230">
        <f>IF(N1087="základní",J1087,0)</f>
        <v>0</v>
      </c>
      <c r="BF1087" s="230">
        <f>IF(N1087="snížená",J1087,0)</f>
        <v>0</v>
      </c>
      <c r="BG1087" s="230">
        <f>IF(N1087="zákl. přenesená",J1087,0)</f>
        <v>0</v>
      </c>
      <c r="BH1087" s="230">
        <f>IF(N1087="sníž. přenesená",J1087,0)</f>
        <v>0</v>
      </c>
      <c r="BI1087" s="230">
        <f>IF(N1087="nulová",J1087,0)</f>
        <v>0</v>
      </c>
      <c r="BJ1087" s="17" t="s">
        <v>84</v>
      </c>
      <c r="BK1087" s="230">
        <f>ROUND(I1087*H1087,2)</f>
        <v>0</v>
      </c>
      <c r="BL1087" s="17" t="s">
        <v>262</v>
      </c>
      <c r="BM1087" s="229" t="s">
        <v>1563</v>
      </c>
    </row>
    <row r="1088" s="2" customFormat="1">
      <c r="A1088" s="38"/>
      <c r="B1088" s="39"/>
      <c r="C1088" s="40"/>
      <c r="D1088" s="231" t="s">
        <v>153</v>
      </c>
      <c r="E1088" s="40"/>
      <c r="F1088" s="232" t="s">
        <v>1564</v>
      </c>
      <c r="G1088" s="40"/>
      <c r="H1088" s="40"/>
      <c r="I1088" s="233"/>
      <c r="J1088" s="40"/>
      <c r="K1088" s="40"/>
      <c r="L1088" s="44"/>
      <c r="M1088" s="234"/>
      <c r="N1088" s="235"/>
      <c r="O1088" s="91"/>
      <c r="P1088" s="91"/>
      <c r="Q1088" s="91"/>
      <c r="R1088" s="91"/>
      <c r="S1088" s="91"/>
      <c r="T1088" s="92"/>
      <c r="U1088" s="38"/>
      <c r="V1088" s="38"/>
      <c r="W1088" s="38"/>
      <c r="X1088" s="38"/>
      <c r="Y1088" s="38"/>
      <c r="Z1088" s="38"/>
      <c r="AA1088" s="38"/>
      <c r="AB1088" s="38"/>
      <c r="AC1088" s="38"/>
      <c r="AD1088" s="38"/>
      <c r="AE1088" s="38"/>
      <c r="AT1088" s="17" t="s">
        <v>153</v>
      </c>
      <c r="AU1088" s="17" t="s">
        <v>86</v>
      </c>
    </row>
    <row r="1089" s="2" customFormat="1" ht="24.15" customHeight="1">
      <c r="A1089" s="38"/>
      <c r="B1089" s="39"/>
      <c r="C1089" s="269" t="s">
        <v>1565</v>
      </c>
      <c r="D1089" s="269" t="s">
        <v>193</v>
      </c>
      <c r="E1089" s="270" t="s">
        <v>1566</v>
      </c>
      <c r="F1089" s="271" t="s">
        <v>1567</v>
      </c>
      <c r="G1089" s="272" t="s">
        <v>204</v>
      </c>
      <c r="H1089" s="273">
        <v>29.722000000000001</v>
      </c>
      <c r="I1089" s="274"/>
      <c r="J1089" s="275">
        <f>ROUND(I1089*H1089,2)</f>
        <v>0</v>
      </c>
      <c r="K1089" s="271" t="s">
        <v>150</v>
      </c>
      <c r="L1089" s="276"/>
      <c r="M1089" s="277" t="s">
        <v>1</v>
      </c>
      <c r="N1089" s="278" t="s">
        <v>41</v>
      </c>
      <c r="O1089" s="91"/>
      <c r="P1089" s="227">
        <f>O1089*H1089</f>
        <v>0</v>
      </c>
      <c r="Q1089" s="227">
        <v>0.00046000000000000001</v>
      </c>
      <c r="R1089" s="227">
        <f>Q1089*H1089</f>
        <v>0.013672120000000001</v>
      </c>
      <c r="S1089" s="227">
        <v>0</v>
      </c>
      <c r="T1089" s="228">
        <f>S1089*H1089</f>
        <v>0</v>
      </c>
      <c r="U1089" s="38"/>
      <c r="V1089" s="38"/>
      <c r="W1089" s="38"/>
      <c r="X1089" s="38"/>
      <c r="Y1089" s="38"/>
      <c r="Z1089" s="38"/>
      <c r="AA1089" s="38"/>
      <c r="AB1089" s="38"/>
      <c r="AC1089" s="38"/>
      <c r="AD1089" s="38"/>
      <c r="AE1089" s="38"/>
      <c r="AR1089" s="229" t="s">
        <v>380</v>
      </c>
      <c r="AT1089" s="229" t="s">
        <v>193</v>
      </c>
      <c r="AU1089" s="229" t="s">
        <v>86</v>
      </c>
      <c r="AY1089" s="17" t="s">
        <v>144</v>
      </c>
      <c r="BE1089" s="230">
        <f>IF(N1089="základní",J1089,0)</f>
        <v>0</v>
      </c>
      <c r="BF1089" s="230">
        <f>IF(N1089="snížená",J1089,0)</f>
        <v>0</v>
      </c>
      <c r="BG1089" s="230">
        <f>IF(N1089="zákl. přenesená",J1089,0)</f>
        <v>0</v>
      </c>
      <c r="BH1089" s="230">
        <f>IF(N1089="sníž. přenesená",J1089,0)</f>
        <v>0</v>
      </c>
      <c r="BI1089" s="230">
        <f>IF(N1089="nulová",J1089,0)</f>
        <v>0</v>
      </c>
      <c r="BJ1089" s="17" t="s">
        <v>84</v>
      </c>
      <c r="BK1089" s="230">
        <f>ROUND(I1089*H1089,2)</f>
        <v>0</v>
      </c>
      <c r="BL1089" s="17" t="s">
        <v>262</v>
      </c>
      <c r="BM1089" s="229" t="s">
        <v>1568</v>
      </c>
    </row>
    <row r="1090" s="14" customFormat="1">
      <c r="A1090" s="14"/>
      <c r="B1090" s="247"/>
      <c r="C1090" s="248"/>
      <c r="D1090" s="238" t="s">
        <v>155</v>
      </c>
      <c r="E1090" s="248"/>
      <c r="F1090" s="250" t="s">
        <v>1569</v>
      </c>
      <c r="G1090" s="248"/>
      <c r="H1090" s="251">
        <v>29.722000000000001</v>
      </c>
      <c r="I1090" s="252"/>
      <c r="J1090" s="248"/>
      <c r="K1090" s="248"/>
      <c r="L1090" s="253"/>
      <c r="M1090" s="254"/>
      <c r="N1090" s="255"/>
      <c r="O1090" s="255"/>
      <c r="P1090" s="255"/>
      <c r="Q1090" s="255"/>
      <c r="R1090" s="255"/>
      <c r="S1090" s="255"/>
      <c r="T1090" s="256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T1090" s="257" t="s">
        <v>155</v>
      </c>
      <c r="AU1090" s="257" t="s">
        <v>86</v>
      </c>
      <c r="AV1090" s="14" t="s">
        <v>86</v>
      </c>
      <c r="AW1090" s="14" t="s">
        <v>4</v>
      </c>
      <c r="AX1090" s="14" t="s">
        <v>84</v>
      </c>
      <c r="AY1090" s="257" t="s">
        <v>144</v>
      </c>
    </row>
    <row r="1091" s="2" customFormat="1" ht="37.8" customHeight="1">
      <c r="A1091" s="38"/>
      <c r="B1091" s="39"/>
      <c r="C1091" s="218" t="s">
        <v>1570</v>
      </c>
      <c r="D1091" s="218" t="s">
        <v>146</v>
      </c>
      <c r="E1091" s="219" t="s">
        <v>1571</v>
      </c>
      <c r="F1091" s="220" t="s">
        <v>1572</v>
      </c>
      <c r="G1091" s="221" t="s">
        <v>204</v>
      </c>
      <c r="H1091" s="222">
        <v>27.02</v>
      </c>
      <c r="I1091" s="223"/>
      <c r="J1091" s="224">
        <f>ROUND(I1091*H1091,2)</f>
        <v>0</v>
      </c>
      <c r="K1091" s="220" t="s">
        <v>150</v>
      </c>
      <c r="L1091" s="44"/>
      <c r="M1091" s="225" t="s">
        <v>1</v>
      </c>
      <c r="N1091" s="226" t="s">
        <v>41</v>
      </c>
      <c r="O1091" s="91"/>
      <c r="P1091" s="227">
        <f>O1091*H1091</f>
        <v>0</v>
      </c>
      <c r="Q1091" s="227">
        <v>0.00198</v>
      </c>
      <c r="R1091" s="227">
        <f>Q1091*H1091</f>
        <v>0.053499600000000001</v>
      </c>
      <c r="S1091" s="227">
        <v>0</v>
      </c>
      <c r="T1091" s="228">
        <f>S1091*H1091</f>
        <v>0</v>
      </c>
      <c r="U1091" s="38"/>
      <c r="V1091" s="38"/>
      <c r="W1091" s="38"/>
      <c r="X1091" s="38"/>
      <c r="Y1091" s="38"/>
      <c r="Z1091" s="38"/>
      <c r="AA1091" s="38"/>
      <c r="AB1091" s="38"/>
      <c r="AC1091" s="38"/>
      <c r="AD1091" s="38"/>
      <c r="AE1091" s="38"/>
      <c r="AR1091" s="229" t="s">
        <v>262</v>
      </c>
      <c r="AT1091" s="229" t="s">
        <v>146</v>
      </c>
      <c r="AU1091" s="229" t="s">
        <v>86</v>
      </c>
      <c r="AY1091" s="17" t="s">
        <v>144</v>
      </c>
      <c r="BE1091" s="230">
        <f>IF(N1091="základní",J1091,0)</f>
        <v>0</v>
      </c>
      <c r="BF1091" s="230">
        <f>IF(N1091="snížená",J1091,0)</f>
        <v>0</v>
      </c>
      <c r="BG1091" s="230">
        <f>IF(N1091="zákl. přenesená",J1091,0)</f>
        <v>0</v>
      </c>
      <c r="BH1091" s="230">
        <f>IF(N1091="sníž. přenesená",J1091,0)</f>
        <v>0</v>
      </c>
      <c r="BI1091" s="230">
        <f>IF(N1091="nulová",J1091,0)</f>
        <v>0</v>
      </c>
      <c r="BJ1091" s="17" t="s">
        <v>84</v>
      </c>
      <c r="BK1091" s="230">
        <f>ROUND(I1091*H1091,2)</f>
        <v>0</v>
      </c>
      <c r="BL1091" s="17" t="s">
        <v>262</v>
      </c>
      <c r="BM1091" s="229" t="s">
        <v>1573</v>
      </c>
    </row>
    <row r="1092" s="2" customFormat="1">
      <c r="A1092" s="38"/>
      <c r="B1092" s="39"/>
      <c r="C1092" s="40"/>
      <c r="D1092" s="231" t="s">
        <v>153</v>
      </c>
      <c r="E1092" s="40"/>
      <c r="F1092" s="232" t="s">
        <v>1574</v>
      </c>
      <c r="G1092" s="40"/>
      <c r="H1092" s="40"/>
      <c r="I1092" s="233"/>
      <c r="J1092" s="40"/>
      <c r="K1092" s="40"/>
      <c r="L1092" s="44"/>
      <c r="M1092" s="234"/>
      <c r="N1092" s="235"/>
      <c r="O1092" s="91"/>
      <c r="P1092" s="91"/>
      <c r="Q1092" s="91"/>
      <c r="R1092" s="91"/>
      <c r="S1092" s="91"/>
      <c r="T1092" s="92"/>
      <c r="U1092" s="38"/>
      <c r="V1092" s="38"/>
      <c r="W1092" s="38"/>
      <c r="X1092" s="38"/>
      <c r="Y1092" s="38"/>
      <c r="Z1092" s="38"/>
      <c r="AA1092" s="38"/>
      <c r="AB1092" s="38"/>
      <c r="AC1092" s="38"/>
      <c r="AD1092" s="38"/>
      <c r="AE1092" s="38"/>
      <c r="AT1092" s="17" t="s">
        <v>153</v>
      </c>
      <c r="AU1092" s="17" t="s">
        <v>86</v>
      </c>
    </row>
    <row r="1093" s="13" customFormat="1">
      <c r="A1093" s="13"/>
      <c r="B1093" s="236"/>
      <c r="C1093" s="237"/>
      <c r="D1093" s="238" t="s">
        <v>155</v>
      </c>
      <c r="E1093" s="239" t="s">
        <v>1</v>
      </c>
      <c r="F1093" s="240" t="s">
        <v>1575</v>
      </c>
      <c r="G1093" s="237"/>
      <c r="H1093" s="239" t="s">
        <v>1</v>
      </c>
      <c r="I1093" s="241"/>
      <c r="J1093" s="237"/>
      <c r="K1093" s="237"/>
      <c r="L1093" s="242"/>
      <c r="M1093" s="243"/>
      <c r="N1093" s="244"/>
      <c r="O1093" s="244"/>
      <c r="P1093" s="244"/>
      <c r="Q1093" s="244"/>
      <c r="R1093" s="244"/>
      <c r="S1093" s="244"/>
      <c r="T1093" s="245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T1093" s="246" t="s">
        <v>155</v>
      </c>
      <c r="AU1093" s="246" t="s">
        <v>86</v>
      </c>
      <c r="AV1093" s="13" t="s">
        <v>84</v>
      </c>
      <c r="AW1093" s="13" t="s">
        <v>33</v>
      </c>
      <c r="AX1093" s="13" t="s">
        <v>76</v>
      </c>
      <c r="AY1093" s="246" t="s">
        <v>144</v>
      </c>
    </row>
    <row r="1094" s="14" customFormat="1">
      <c r="A1094" s="14"/>
      <c r="B1094" s="247"/>
      <c r="C1094" s="248"/>
      <c r="D1094" s="238" t="s">
        <v>155</v>
      </c>
      <c r="E1094" s="249" t="s">
        <v>1</v>
      </c>
      <c r="F1094" s="250" t="s">
        <v>1576</v>
      </c>
      <c r="G1094" s="248"/>
      <c r="H1094" s="251">
        <v>5.5</v>
      </c>
      <c r="I1094" s="252"/>
      <c r="J1094" s="248"/>
      <c r="K1094" s="248"/>
      <c r="L1094" s="253"/>
      <c r="M1094" s="254"/>
      <c r="N1094" s="255"/>
      <c r="O1094" s="255"/>
      <c r="P1094" s="255"/>
      <c r="Q1094" s="255"/>
      <c r="R1094" s="255"/>
      <c r="S1094" s="255"/>
      <c r="T1094" s="256"/>
      <c r="U1094" s="14"/>
      <c r="V1094" s="14"/>
      <c r="W1094" s="14"/>
      <c r="X1094" s="14"/>
      <c r="Y1094" s="14"/>
      <c r="Z1094" s="14"/>
      <c r="AA1094" s="14"/>
      <c r="AB1094" s="14"/>
      <c r="AC1094" s="14"/>
      <c r="AD1094" s="14"/>
      <c r="AE1094" s="14"/>
      <c r="AT1094" s="257" t="s">
        <v>155</v>
      </c>
      <c r="AU1094" s="257" t="s">
        <v>86</v>
      </c>
      <c r="AV1094" s="14" t="s">
        <v>86</v>
      </c>
      <c r="AW1094" s="14" t="s">
        <v>33</v>
      </c>
      <c r="AX1094" s="14" t="s">
        <v>76</v>
      </c>
      <c r="AY1094" s="257" t="s">
        <v>144</v>
      </c>
    </row>
    <row r="1095" s="14" customFormat="1">
      <c r="A1095" s="14"/>
      <c r="B1095" s="247"/>
      <c r="C1095" s="248"/>
      <c r="D1095" s="238" t="s">
        <v>155</v>
      </c>
      <c r="E1095" s="249" t="s">
        <v>1</v>
      </c>
      <c r="F1095" s="250" t="s">
        <v>1577</v>
      </c>
      <c r="G1095" s="248"/>
      <c r="H1095" s="251">
        <v>4.4000000000000004</v>
      </c>
      <c r="I1095" s="252"/>
      <c r="J1095" s="248"/>
      <c r="K1095" s="248"/>
      <c r="L1095" s="253"/>
      <c r="M1095" s="254"/>
      <c r="N1095" s="255"/>
      <c r="O1095" s="255"/>
      <c r="P1095" s="255"/>
      <c r="Q1095" s="255"/>
      <c r="R1095" s="255"/>
      <c r="S1095" s="255"/>
      <c r="T1095" s="256"/>
      <c r="U1095" s="14"/>
      <c r="V1095" s="14"/>
      <c r="W1095" s="14"/>
      <c r="X1095" s="14"/>
      <c r="Y1095" s="14"/>
      <c r="Z1095" s="14"/>
      <c r="AA1095" s="14"/>
      <c r="AB1095" s="14"/>
      <c r="AC1095" s="14"/>
      <c r="AD1095" s="14"/>
      <c r="AE1095" s="14"/>
      <c r="AT1095" s="257" t="s">
        <v>155</v>
      </c>
      <c r="AU1095" s="257" t="s">
        <v>86</v>
      </c>
      <c r="AV1095" s="14" t="s">
        <v>86</v>
      </c>
      <c r="AW1095" s="14" t="s">
        <v>33</v>
      </c>
      <c r="AX1095" s="14" t="s">
        <v>76</v>
      </c>
      <c r="AY1095" s="257" t="s">
        <v>144</v>
      </c>
    </row>
    <row r="1096" s="14" customFormat="1">
      <c r="A1096" s="14"/>
      <c r="B1096" s="247"/>
      <c r="C1096" s="248"/>
      <c r="D1096" s="238" t="s">
        <v>155</v>
      </c>
      <c r="E1096" s="249" t="s">
        <v>1</v>
      </c>
      <c r="F1096" s="250" t="s">
        <v>1578</v>
      </c>
      <c r="G1096" s="248"/>
      <c r="H1096" s="251">
        <v>17.120000000000001</v>
      </c>
      <c r="I1096" s="252"/>
      <c r="J1096" s="248"/>
      <c r="K1096" s="248"/>
      <c r="L1096" s="253"/>
      <c r="M1096" s="254"/>
      <c r="N1096" s="255"/>
      <c r="O1096" s="255"/>
      <c r="P1096" s="255"/>
      <c r="Q1096" s="255"/>
      <c r="R1096" s="255"/>
      <c r="S1096" s="255"/>
      <c r="T1096" s="256"/>
      <c r="U1096" s="14"/>
      <c r="V1096" s="14"/>
      <c r="W1096" s="14"/>
      <c r="X1096" s="14"/>
      <c r="Y1096" s="14"/>
      <c r="Z1096" s="14"/>
      <c r="AA1096" s="14"/>
      <c r="AB1096" s="14"/>
      <c r="AC1096" s="14"/>
      <c r="AD1096" s="14"/>
      <c r="AE1096" s="14"/>
      <c r="AT1096" s="257" t="s">
        <v>155</v>
      </c>
      <c r="AU1096" s="257" t="s">
        <v>86</v>
      </c>
      <c r="AV1096" s="14" t="s">
        <v>86</v>
      </c>
      <c r="AW1096" s="14" t="s">
        <v>33</v>
      </c>
      <c r="AX1096" s="14" t="s">
        <v>76</v>
      </c>
      <c r="AY1096" s="257" t="s">
        <v>144</v>
      </c>
    </row>
    <row r="1097" s="15" customFormat="1">
      <c r="A1097" s="15"/>
      <c r="B1097" s="258"/>
      <c r="C1097" s="259"/>
      <c r="D1097" s="238" t="s">
        <v>155</v>
      </c>
      <c r="E1097" s="260" t="s">
        <v>1</v>
      </c>
      <c r="F1097" s="261" t="s">
        <v>160</v>
      </c>
      <c r="G1097" s="259"/>
      <c r="H1097" s="262">
        <v>27.020000000000003</v>
      </c>
      <c r="I1097" s="263"/>
      <c r="J1097" s="259"/>
      <c r="K1097" s="259"/>
      <c r="L1097" s="264"/>
      <c r="M1097" s="265"/>
      <c r="N1097" s="266"/>
      <c r="O1097" s="266"/>
      <c r="P1097" s="266"/>
      <c r="Q1097" s="266"/>
      <c r="R1097" s="266"/>
      <c r="S1097" s="266"/>
      <c r="T1097" s="267"/>
      <c r="U1097" s="15"/>
      <c r="V1097" s="15"/>
      <c r="W1097" s="15"/>
      <c r="X1097" s="15"/>
      <c r="Y1097" s="15"/>
      <c r="Z1097" s="15"/>
      <c r="AA1097" s="15"/>
      <c r="AB1097" s="15"/>
      <c r="AC1097" s="15"/>
      <c r="AD1097" s="15"/>
      <c r="AE1097" s="15"/>
      <c r="AT1097" s="268" t="s">
        <v>155</v>
      </c>
      <c r="AU1097" s="268" t="s">
        <v>86</v>
      </c>
      <c r="AV1097" s="15" t="s">
        <v>151</v>
      </c>
      <c r="AW1097" s="15" t="s">
        <v>33</v>
      </c>
      <c r="AX1097" s="15" t="s">
        <v>84</v>
      </c>
      <c r="AY1097" s="268" t="s">
        <v>144</v>
      </c>
    </row>
    <row r="1098" s="2" customFormat="1" ht="24.15" customHeight="1">
      <c r="A1098" s="38"/>
      <c r="B1098" s="39"/>
      <c r="C1098" s="269" t="s">
        <v>1579</v>
      </c>
      <c r="D1098" s="269" t="s">
        <v>193</v>
      </c>
      <c r="E1098" s="270" t="s">
        <v>1580</v>
      </c>
      <c r="F1098" s="271" t="s">
        <v>1581</v>
      </c>
      <c r="G1098" s="272" t="s">
        <v>149</v>
      </c>
      <c r="H1098" s="273">
        <v>17.678000000000001</v>
      </c>
      <c r="I1098" s="274"/>
      <c r="J1098" s="275">
        <f>ROUND(I1098*H1098,2)</f>
        <v>0</v>
      </c>
      <c r="K1098" s="271" t="s">
        <v>150</v>
      </c>
      <c r="L1098" s="276"/>
      <c r="M1098" s="277" t="s">
        <v>1</v>
      </c>
      <c r="N1098" s="278" t="s">
        <v>41</v>
      </c>
      <c r="O1098" s="91"/>
      <c r="P1098" s="227">
        <f>O1098*H1098</f>
        <v>0</v>
      </c>
      <c r="Q1098" s="227">
        <v>0.021999999999999999</v>
      </c>
      <c r="R1098" s="227">
        <f>Q1098*H1098</f>
        <v>0.38891599999999998</v>
      </c>
      <c r="S1098" s="227">
        <v>0</v>
      </c>
      <c r="T1098" s="228">
        <f>S1098*H1098</f>
        <v>0</v>
      </c>
      <c r="U1098" s="38"/>
      <c r="V1098" s="38"/>
      <c r="W1098" s="38"/>
      <c r="X1098" s="38"/>
      <c r="Y1098" s="38"/>
      <c r="Z1098" s="38"/>
      <c r="AA1098" s="38"/>
      <c r="AB1098" s="38"/>
      <c r="AC1098" s="38"/>
      <c r="AD1098" s="38"/>
      <c r="AE1098" s="38"/>
      <c r="AR1098" s="229" t="s">
        <v>380</v>
      </c>
      <c r="AT1098" s="229" t="s">
        <v>193</v>
      </c>
      <c r="AU1098" s="229" t="s">
        <v>86</v>
      </c>
      <c r="AY1098" s="17" t="s">
        <v>144</v>
      </c>
      <c r="BE1098" s="230">
        <f>IF(N1098="základní",J1098,0)</f>
        <v>0</v>
      </c>
      <c r="BF1098" s="230">
        <f>IF(N1098="snížená",J1098,0)</f>
        <v>0</v>
      </c>
      <c r="BG1098" s="230">
        <f>IF(N1098="zákl. přenesená",J1098,0)</f>
        <v>0</v>
      </c>
      <c r="BH1098" s="230">
        <f>IF(N1098="sníž. přenesená",J1098,0)</f>
        <v>0</v>
      </c>
      <c r="BI1098" s="230">
        <f>IF(N1098="nulová",J1098,0)</f>
        <v>0</v>
      </c>
      <c r="BJ1098" s="17" t="s">
        <v>84</v>
      </c>
      <c r="BK1098" s="230">
        <f>ROUND(I1098*H1098,2)</f>
        <v>0</v>
      </c>
      <c r="BL1098" s="17" t="s">
        <v>262</v>
      </c>
      <c r="BM1098" s="229" t="s">
        <v>1582</v>
      </c>
    </row>
    <row r="1099" s="13" customFormat="1">
      <c r="A1099" s="13"/>
      <c r="B1099" s="236"/>
      <c r="C1099" s="237"/>
      <c r="D1099" s="238" t="s">
        <v>155</v>
      </c>
      <c r="E1099" s="239" t="s">
        <v>1</v>
      </c>
      <c r="F1099" s="240" t="s">
        <v>774</v>
      </c>
      <c r="G1099" s="237"/>
      <c r="H1099" s="239" t="s">
        <v>1</v>
      </c>
      <c r="I1099" s="241"/>
      <c r="J1099" s="237"/>
      <c r="K1099" s="237"/>
      <c r="L1099" s="242"/>
      <c r="M1099" s="243"/>
      <c r="N1099" s="244"/>
      <c r="O1099" s="244"/>
      <c r="P1099" s="244"/>
      <c r="Q1099" s="244"/>
      <c r="R1099" s="244"/>
      <c r="S1099" s="244"/>
      <c r="T1099" s="245"/>
      <c r="U1099" s="13"/>
      <c r="V1099" s="13"/>
      <c r="W1099" s="13"/>
      <c r="X1099" s="13"/>
      <c r="Y1099" s="13"/>
      <c r="Z1099" s="13"/>
      <c r="AA1099" s="13"/>
      <c r="AB1099" s="13"/>
      <c r="AC1099" s="13"/>
      <c r="AD1099" s="13"/>
      <c r="AE1099" s="13"/>
      <c r="AT1099" s="246" t="s">
        <v>155</v>
      </c>
      <c r="AU1099" s="246" t="s">
        <v>86</v>
      </c>
      <c r="AV1099" s="13" t="s">
        <v>84</v>
      </c>
      <c r="AW1099" s="13" t="s">
        <v>33</v>
      </c>
      <c r="AX1099" s="13" t="s">
        <v>76</v>
      </c>
      <c r="AY1099" s="246" t="s">
        <v>144</v>
      </c>
    </row>
    <row r="1100" s="14" customFormat="1">
      <c r="A1100" s="14"/>
      <c r="B1100" s="247"/>
      <c r="C1100" s="248"/>
      <c r="D1100" s="238" t="s">
        <v>155</v>
      </c>
      <c r="E1100" s="249" t="s">
        <v>1</v>
      </c>
      <c r="F1100" s="250" t="s">
        <v>1583</v>
      </c>
      <c r="G1100" s="248"/>
      <c r="H1100" s="251">
        <v>14.861000000000001</v>
      </c>
      <c r="I1100" s="252"/>
      <c r="J1100" s="248"/>
      <c r="K1100" s="248"/>
      <c r="L1100" s="253"/>
      <c r="M1100" s="254"/>
      <c r="N1100" s="255"/>
      <c r="O1100" s="255"/>
      <c r="P1100" s="255"/>
      <c r="Q1100" s="255"/>
      <c r="R1100" s="255"/>
      <c r="S1100" s="255"/>
      <c r="T1100" s="256"/>
      <c r="U1100" s="14"/>
      <c r="V1100" s="14"/>
      <c r="W1100" s="14"/>
      <c r="X1100" s="14"/>
      <c r="Y1100" s="14"/>
      <c r="Z1100" s="14"/>
      <c r="AA1100" s="14"/>
      <c r="AB1100" s="14"/>
      <c r="AC1100" s="14"/>
      <c r="AD1100" s="14"/>
      <c r="AE1100" s="14"/>
      <c r="AT1100" s="257" t="s">
        <v>155</v>
      </c>
      <c r="AU1100" s="257" t="s">
        <v>86</v>
      </c>
      <c r="AV1100" s="14" t="s">
        <v>86</v>
      </c>
      <c r="AW1100" s="14" t="s">
        <v>33</v>
      </c>
      <c r="AX1100" s="14" t="s">
        <v>76</v>
      </c>
      <c r="AY1100" s="257" t="s">
        <v>144</v>
      </c>
    </row>
    <row r="1101" s="13" customFormat="1">
      <c r="A1101" s="13"/>
      <c r="B1101" s="236"/>
      <c r="C1101" s="237"/>
      <c r="D1101" s="238" t="s">
        <v>155</v>
      </c>
      <c r="E1101" s="239" t="s">
        <v>1</v>
      </c>
      <c r="F1101" s="240" t="s">
        <v>1042</v>
      </c>
      <c r="G1101" s="237"/>
      <c r="H1101" s="239" t="s">
        <v>1</v>
      </c>
      <c r="I1101" s="241"/>
      <c r="J1101" s="237"/>
      <c r="K1101" s="237"/>
      <c r="L1101" s="242"/>
      <c r="M1101" s="243"/>
      <c r="N1101" s="244"/>
      <c r="O1101" s="244"/>
      <c r="P1101" s="244"/>
      <c r="Q1101" s="244"/>
      <c r="R1101" s="244"/>
      <c r="S1101" s="244"/>
      <c r="T1101" s="245"/>
      <c r="U1101" s="13"/>
      <c r="V1101" s="13"/>
      <c r="W1101" s="13"/>
      <c r="X1101" s="13"/>
      <c r="Y1101" s="13"/>
      <c r="Z1101" s="13"/>
      <c r="AA1101" s="13"/>
      <c r="AB1101" s="13"/>
      <c r="AC1101" s="13"/>
      <c r="AD1101" s="13"/>
      <c r="AE1101" s="13"/>
      <c r="AT1101" s="246" t="s">
        <v>155</v>
      </c>
      <c r="AU1101" s="246" t="s">
        <v>86</v>
      </c>
      <c r="AV1101" s="13" t="s">
        <v>84</v>
      </c>
      <c r="AW1101" s="13" t="s">
        <v>33</v>
      </c>
      <c r="AX1101" s="13" t="s">
        <v>76</v>
      </c>
      <c r="AY1101" s="246" t="s">
        <v>144</v>
      </c>
    </row>
    <row r="1102" s="14" customFormat="1">
      <c r="A1102" s="14"/>
      <c r="B1102" s="247"/>
      <c r="C1102" s="248"/>
      <c r="D1102" s="238" t="s">
        <v>155</v>
      </c>
      <c r="E1102" s="249" t="s">
        <v>1</v>
      </c>
      <c r="F1102" s="250" t="s">
        <v>1584</v>
      </c>
      <c r="G1102" s="248"/>
      <c r="H1102" s="251">
        <v>1.21</v>
      </c>
      <c r="I1102" s="252"/>
      <c r="J1102" s="248"/>
      <c r="K1102" s="248"/>
      <c r="L1102" s="253"/>
      <c r="M1102" s="254"/>
      <c r="N1102" s="255"/>
      <c r="O1102" s="255"/>
      <c r="P1102" s="255"/>
      <c r="Q1102" s="255"/>
      <c r="R1102" s="255"/>
      <c r="S1102" s="255"/>
      <c r="T1102" s="256"/>
      <c r="U1102" s="14"/>
      <c r="V1102" s="14"/>
      <c r="W1102" s="14"/>
      <c r="X1102" s="14"/>
      <c r="Y1102" s="14"/>
      <c r="Z1102" s="14"/>
      <c r="AA1102" s="14"/>
      <c r="AB1102" s="14"/>
      <c r="AC1102" s="14"/>
      <c r="AD1102" s="14"/>
      <c r="AE1102" s="14"/>
      <c r="AT1102" s="257" t="s">
        <v>155</v>
      </c>
      <c r="AU1102" s="257" t="s">
        <v>86</v>
      </c>
      <c r="AV1102" s="14" t="s">
        <v>86</v>
      </c>
      <c r="AW1102" s="14" t="s">
        <v>33</v>
      </c>
      <c r="AX1102" s="14" t="s">
        <v>76</v>
      </c>
      <c r="AY1102" s="257" t="s">
        <v>144</v>
      </c>
    </row>
    <row r="1103" s="15" customFormat="1">
      <c r="A1103" s="15"/>
      <c r="B1103" s="258"/>
      <c r="C1103" s="259"/>
      <c r="D1103" s="238" t="s">
        <v>155</v>
      </c>
      <c r="E1103" s="260" t="s">
        <v>1</v>
      </c>
      <c r="F1103" s="261" t="s">
        <v>160</v>
      </c>
      <c r="G1103" s="259"/>
      <c r="H1103" s="262">
        <v>16.071000000000002</v>
      </c>
      <c r="I1103" s="263"/>
      <c r="J1103" s="259"/>
      <c r="K1103" s="259"/>
      <c r="L1103" s="264"/>
      <c r="M1103" s="265"/>
      <c r="N1103" s="266"/>
      <c r="O1103" s="266"/>
      <c r="P1103" s="266"/>
      <c r="Q1103" s="266"/>
      <c r="R1103" s="266"/>
      <c r="S1103" s="266"/>
      <c r="T1103" s="267"/>
      <c r="U1103" s="15"/>
      <c r="V1103" s="15"/>
      <c r="W1103" s="15"/>
      <c r="X1103" s="15"/>
      <c r="Y1103" s="15"/>
      <c r="Z1103" s="15"/>
      <c r="AA1103" s="15"/>
      <c r="AB1103" s="15"/>
      <c r="AC1103" s="15"/>
      <c r="AD1103" s="15"/>
      <c r="AE1103" s="15"/>
      <c r="AT1103" s="268" t="s">
        <v>155</v>
      </c>
      <c r="AU1103" s="268" t="s">
        <v>86</v>
      </c>
      <c r="AV1103" s="15" t="s">
        <v>151</v>
      </c>
      <c r="AW1103" s="15" t="s">
        <v>33</v>
      </c>
      <c r="AX1103" s="15" t="s">
        <v>84</v>
      </c>
      <c r="AY1103" s="268" t="s">
        <v>144</v>
      </c>
    </row>
    <row r="1104" s="14" customFormat="1">
      <c r="A1104" s="14"/>
      <c r="B1104" s="247"/>
      <c r="C1104" s="248"/>
      <c r="D1104" s="238" t="s">
        <v>155</v>
      </c>
      <c r="E1104" s="248"/>
      <c r="F1104" s="250" t="s">
        <v>1585</v>
      </c>
      <c r="G1104" s="248"/>
      <c r="H1104" s="251">
        <v>17.678000000000001</v>
      </c>
      <c r="I1104" s="252"/>
      <c r="J1104" s="248"/>
      <c r="K1104" s="248"/>
      <c r="L1104" s="253"/>
      <c r="M1104" s="254"/>
      <c r="N1104" s="255"/>
      <c r="O1104" s="255"/>
      <c r="P1104" s="255"/>
      <c r="Q1104" s="255"/>
      <c r="R1104" s="255"/>
      <c r="S1104" s="255"/>
      <c r="T1104" s="256"/>
      <c r="U1104" s="14"/>
      <c r="V1104" s="14"/>
      <c r="W1104" s="14"/>
      <c r="X1104" s="14"/>
      <c r="Y1104" s="14"/>
      <c r="Z1104" s="14"/>
      <c r="AA1104" s="14"/>
      <c r="AB1104" s="14"/>
      <c r="AC1104" s="14"/>
      <c r="AD1104" s="14"/>
      <c r="AE1104" s="14"/>
      <c r="AT1104" s="257" t="s">
        <v>155</v>
      </c>
      <c r="AU1104" s="257" t="s">
        <v>86</v>
      </c>
      <c r="AV1104" s="14" t="s">
        <v>86</v>
      </c>
      <c r="AW1104" s="14" t="s">
        <v>4</v>
      </c>
      <c r="AX1104" s="14" t="s">
        <v>84</v>
      </c>
      <c r="AY1104" s="257" t="s">
        <v>144</v>
      </c>
    </row>
    <row r="1105" s="2" customFormat="1" ht="37.8" customHeight="1">
      <c r="A1105" s="38"/>
      <c r="B1105" s="39"/>
      <c r="C1105" s="218" t="s">
        <v>1586</v>
      </c>
      <c r="D1105" s="218" t="s">
        <v>146</v>
      </c>
      <c r="E1105" s="219" t="s">
        <v>1587</v>
      </c>
      <c r="F1105" s="220" t="s">
        <v>1588</v>
      </c>
      <c r="G1105" s="221" t="s">
        <v>204</v>
      </c>
      <c r="H1105" s="222">
        <v>27</v>
      </c>
      <c r="I1105" s="223"/>
      <c r="J1105" s="224">
        <f>ROUND(I1105*H1105,2)</f>
        <v>0</v>
      </c>
      <c r="K1105" s="220" t="s">
        <v>150</v>
      </c>
      <c r="L1105" s="44"/>
      <c r="M1105" s="225" t="s">
        <v>1</v>
      </c>
      <c r="N1105" s="226" t="s">
        <v>41</v>
      </c>
      <c r="O1105" s="91"/>
      <c r="P1105" s="227">
        <f>O1105*H1105</f>
        <v>0</v>
      </c>
      <c r="Q1105" s="227">
        <v>0.0010200000000000001</v>
      </c>
      <c r="R1105" s="227">
        <f>Q1105*H1105</f>
        <v>0.027540000000000002</v>
      </c>
      <c r="S1105" s="227">
        <v>0</v>
      </c>
      <c r="T1105" s="228">
        <f>S1105*H1105</f>
        <v>0</v>
      </c>
      <c r="U1105" s="38"/>
      <c r="V1105" s="38"/>
      <c r="W1105" s="38"/>
      <c r="X1105" s="38"/>
      <c r="Y1105" s="38"/>
      <c r="Z1105" s="38"/>
      <c r="AA1105" s="38"/>
      <c r="AB1105" s="38"/>
      <c r="AC1105" s="38"/>
      <c r="AD1105" s="38"/>
      <c r="AE1105" s="38"/>
      <c r="AR1105" s="229" t="s">
        <v>262</v>
      </c>
      <c r="AT1105" s="229" t="s">
        <v>146</v>
      </c>
      <c r="AU1105" s="229" t="s">
        <v>86</v>
      </c>
      <c r="AY1105" s="17" t="s">
        <v>144</v>
      </c>
      <c r="BE1105" s="230">
        <f>IF(N1105="základní",J1105,0)</f>
        <v>0</v>
      </c>
      <c r="BF1105" s="230">
        <f>IF(N1105="snížená",J1105,0)</f>
        <v>0</v>
      </c>
      <c r="BG1105" s="230">
        <f>IF(N1105="zákl. přenesená",J1105,0)</f>
        <v>0</v>
      </c>
      <c r="BH1105" s="230">
        <f>IF(N1105="sníž. přenesená",J1105,0)</f>
        <v>0</v>
      </c>
      <c r="BI1105" s="230">
        <f>IF(N1105="nulová",J1105,0)</f>
        <v>0</v>
      </c>
      <c r="BJ1105" s="17" t="s">
        <v>84</v>
      </c>
      <c r="BK1105" s="230">
        <f>ROUND(I1105*H1105,2)</f>
        <v>0</v>
      </c>
      <c r="BL1105" s="17" t="s">
        <v>262</v>
      </c>
      <c r="BM1105" s="229" t="s">
        <v>1589</v>
      </c>
    </row>
    <row r="1106" s="2" customFormat="1">
      <c r="A1106" s="38"/>
      <c r="B1106" s="39"/>
      <c r="C1106" s="40"/>
      <c r="D1106" s="231" t="s">
        <v>153</v>
      </c>
      <c r="E1106" s="40"/>
      <c r="F1106" s="232" t="s">
        <v>1590</v>
      </c>
      <c r="G1106" s="40"/>
      <c r="H1106" s="40"/>
      <c r="I1106" s="233"/>
      <c r="J1106" s="40"/>
      <c r="K1106" s="40"/>
      <c r="L1106" s="44"/>
      <c r="M1106" s="234"/>
      <c r="N1106" s="235"/>
      <c r="O1106" s="91"/>
      <c r="P1106" s="91"/>
      <c r="Q1106" s="91"/>
      <c r="R1106" s="91"/>
      <c r="S1106" s="91"/>
      <c r="T1106" s="92"/>
      <c r="U1106" s="38"/>
      <c r="V1106" s="38"/>
      <c r="W1106" s="38"/>
      <c r="X1106" s="38"/>
      <c r="Y1106" s="38"/>
      <c r="Z1106" s="38"/>
      <c r="AA1106" s="38"/>
      <c r="AB1106" s="38"/>
      <c r="AC1106" s="38"/>
      <c r="AD1106" s="38"/>
      <c r="AE1106" s="38"/>
      <c r="AT1106" s="17" t="s">
        <v>153</v>
      </c>
      <c r="AU1106" s="17" t="s">
        <v>86</v>
      </c>
    </row>
    <row r="1107" s="2" customFormat="1" ht="24.15" customHeight="1">
      <c r="A1107" s="38"/>
      <c r="B1107" s="39"/>
      <c r="C1107" s="269" t="s">
        <v>1591</v>
      </c>
      <c r="D1107" s="269" t="s">
        <v>193</v>
      </c>
      <c r="E1107" s="270" t="s">
        <v>1580</v>
      </c>
      <c r="F1107" s="271" t="s">
        <v>1581</v>
      </c>
      <c r="G1107" s="272" t="s">
        <v>149</v>
      </c>
      <c r="H1107" s="273">
        <v>5.5579999999999998</v>
      </c>
      <c r="I1107" s="274"/>
      <c r="J1107" s="275">
        <f>ROUND(I1107*H1107,2)</f>
        <v>0</v>
      </c>
      <c r="K1107" s="271" t="s">
        <v>150</v>
      </c>
      <c r="L1107" s="276"/>
      <c r="M1107" s="277" t="s">
        <v>1</v>
      </c>
      <c r="N1107" s="278" t="s">
        <v>41</v>
      </c>
      <c r="O1107" s="91"/>
      <c r="P1107" s="227">
        <f>O1107*H1107</f>
        <v>0</v>
      </c>
      <c r="Q1107" s="227">
        <v>0.021999999999999999</v>
      </c>
      <c r="R1107" s="227">
        <f>Q1107*H1107</f>
        <v>0.122276</v>
      </c>
      <c r="S1107" s="227">
        <v>0</v>
      </c>
      <c r="T1107" s="228">
        <f>S1107*H1107</f>
        <v>0</v>
      </c>
      <c r="U1107" s="38"/>
      <c r="V1107" s="38"/>
      <c r="W1107" s="38"/>
      <c r="X1107" s="38"/>
      <c r="Y1107" s="38"/>
      <c r="Z1107" s="38"/>
      <c r="AA1107" s="38"/>
      <c r="AB1107" s="38"/>
      <c r="AC1107" s="38"/>
      <c r="AD1107" s="38"/>
      <c r="AE1107" s="38"/>
      <c r="AR1107" s="229" t="s">
        <v>380</v>
      </c>
      <c r="AT1107" s="229" t="s">
        <v>193</v>
      </c>
      <c r="AU1107" s="229" t="s">
        <v>86</v>
      </c>
      <c r="AY1107" s="17" t="s">
        <v>144</v>
      </c>
      <c r="BE1107" s="230">
        <f>IF(N1107="základní",J1107,0)</f>
        <v>0</v>
      </c>
      <c r="BF1107" s="230">
        <f>IF(N1107="snížená",J1107,0)</f>
        <v>0</v>
      </c>
      <c r="BG1107" s="230">
        <f>IF(N1107="zákl. přenesená",J1107,0)</f>
        <v>0</v>
      </c>
      <c r="BH1107" s="230">
        <f>IF(N1107="sníž. přenesená",J1107,0)</f>
        <v>0</v>
      </c>
      <c r="BI1107" s="230">
        <f>IF(N1107="nulová",J1107,0)</f>
        <v>0</v>
      </c>
      <c r="BJ1107" s="17" t="s">
        <v>84</v>
      </c>
      <c r="BK1107" s="230">
        <f>ROUND(I1107*H1107,2)</f>
        <v>0</v>
      </c>
      <c r="BL1107" s="17" t="s">
        <v>262</v>
      </c>
      <c r="BM1107" s="229" t="s">
        <v>1592</v>
      </c>
    </row>
    <row r="1108" s="14" customFormat="1">
      <c r="A1108" s="14"/>
      <c r="B1108" s="247"/>
      <c r="C1108" s="248"/>
      <c r="D1108" s="238" t="s">
        <v>155</v>
      </c>
      <c r="E1108" s="249" t="s">
        <v>1</v>
      </c>
      <c r="F1108" s="250" t="s">
        <v>1593</v>
      </c>
      <c r="G1108" s="248"/>
      <c r="H1108" s="251">
        <v>5.0529999999999999</v>
      </c>
      <c r="I1108" s="252"/>
      <c r="J1108" s="248"/>
      <c r="K1108" s="248"/>
      <c r="L1108" s="253"/>
      <c r="M1108" s="254"/>
      <c r="N1108" s="255"/>
      <c r="O1108" s="255"/>
      <c r="P1108" s="255"/>
      <c r="Q1108" s="255"/>
      <c r="R1108" s="255"/>
      <c r="S1108" s="255"/>
      <c r="T1108" s="256"/>
      <c r="U1108" s="14"/>
      <c r="V1108" s="14"/>
      <c r="W1108" s="14"/>
      <c r="X1108" s="14"/>
      <c r="Y1108" s="14"/>
      <c r="Z1108" s="14"/>
      <c r="AA1108" s="14"/>
      <c r="AB1108" s="14"/>
      <c r="AC1108" s="14"/>
      <c r="AD1108" s="14"/>
      <c r="AE1108" s="14"/>
      <c r="AT1108" s="257" t="s">
        <v>155</v>
      </c>
      <c r="AU1108" s="257" t="s">
        <v>86</v>
      </c>
      <c r="AV1108" s="14" t="s">
        <v>86</v>
      </c>
      <c r="AW1108" s="14" t="s">
        <v>33</v>
      </c>
      <c r="AX1108" s="14" t="s">
        <v>84</v>
      </c>
      <c r="AY1108" s="257" t="s">
        <v>144</v>
      </c>
    </row>
    <row r="1109" s="14" customFormat="1">
      <c r="A1109" s="14"/>
      <c r="B1109" s="247"/>
      <c r="C1109" s="248"/>
      <c r="D1109" s="238" t="s">
        <v>155</v>
      </c>
      <c r="E1109" s="248"/>
      <c r="F1109" s="250" t="s">
        <v>1594</v>
      </c>
      <c r="G1109" s="248"/>
      <c r="H1109" s="251">
        <v>5.5579999999999998</v>
      </c>
      <c r="I1109" s="252"/>
      <c r="J1109" s="248"/>
      <c r="K1109" s="248"/>
      <c r="L1109" s="253"/>
      <c r="M1109" s="254"/>
      <c r="N1109" s="255"/>
      <c r="O1109" s="255"/>
      <c r="P1109" s="255"/>
      <c r="Q1109" s="255"/>
      <c r="R1109" s="255"/>
      <c r="S1109" s="255"/>
      <c r="T1109" s="256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57" t="s">
        <v>155</v>
      </c>
      <c r="AU1109" s="257" t="s">
        <v>86</v>
      </c>
      <c r="AV1109" s="14" t="s">
        <v>86</v>
      </c>
      <c r="AW1109" s="14" t="s">
        <v>4</v>
      </c>
      <c r="AX1109" s="14" t="s">
        <v>84</v>
      </c>
      <c r="AY1109" s="257" t="s">
        <v>144</v>
      </c>
    </row>
    <row r="1110" s="2" customFormat="1" ht="33" customHeight="1">
      <c r="A1110" s="38"/>
      <c r="B1110" s="39"/>
      <c r="C1110" s="218" t="s">
        <v>1595</v>
      </c>
      <c r="D1110" s="218" t="s">
        <v>146</v>
      </c>
      <c r="E1110" s="219" t="s">
        <v>1596</v>
      </c>
      <c r="F1110" s="220" t="s">
        <v>1597</v>
      </c>
      <c r="G1110" s="221" t="s">
        <v>204</v>
      </c>
      <c r="H1110" s="222">
        <v>20.276</v>
      </c>
      <c r="I1110" s="223"/>
      <c r="J1110" s="224">
        <f>ROUND(I1110*H1110,2)</f>
        <v>0</v>
      </c>
      <c r="K1110" s="220" t="s">
        <v>150</v>
      </c>
      <c r="L1110" s="44"/>
      <c r="M1110" s="225" t="s">
        <v>1</v>
      </c>
      <c r="N1110" s="226" t="s">
        <v>41</v>
      </c>
      <c r="O1110" s="91"/>
      <c r="P1110" s="227">
        <f>O1110*H1110</f>
        <v>0</v>
      </c>
      <c r="Q1110" s="227">
        <v>0.00042999999999999999</v>
      </c>
      <c r="R1110" s="227">
        <f>Q1110*H1110</f>
        <v>0.0087186799999999995</v>
      </c>
      <c r="S1110" s="227">
        <v>0</v>
      </c>
      <c r="T1110" s="228">
        <f>S1110*H1110</f>
        <v>0</v>
      </c>
      <c r="U1110" s="38"/>
      <c r="V1110" s="38"/>
      <c r="W1110" s="38"/>
      <c r="X1110" s="38"/>
      <c r="Y1110" s="38"/>
      <c r="Z1110" s="38"/>
      <c r="AA1110" s="38"/>
      <c r="AB1110" s="38"/>
      <c r="AC1110" s="38"/>
      <c r="AD1110" s="38"/>
      <c r="AE1110" s="38"/>
      <c r="AR1110" s="229" t="s">
        <v>262</v>
      </c>
      <c r="AT1110" s="229" t="s">
        <v>146</v>
      </c>
      <c r="AU1110" s="229" t="s">
        <v>86</v>
      </c>
      <c r="AY1110" s="17" t="s">
        <v>144</v>
      </c>
      <c r="BE1110" s="230">
        <f>IF(N1110="základní",J1110,0)</f>
        <v>0</v>
      </c>
      <c r="BF1110" s="230">
        <f>IF(N1110="snížená",J1110,0)</f>
        <v>0</v>
      </c>
      <c r="BG1110" s="230">
        <f>IF(N1110="zákl. přenesená",J1110,0)</f>
        <v>0</v>
      </c>
      <c r="BH1110" s="230">
        <f>IF(N1110="sníž. přenesená",J1110,0)</f>
        <v>0</v>
      </c>
      <c r="BI1110" s="230">
        <f>IF(N1110="nulová",J1110,0)</f>
        <v>0</v>
      </c>
      <c r="BJ1110" s="17" t="s">
        <v>84</v>
      </c>
      <c r="BK1110" s="230">
        <f>ROUND(I1110*H1110,2)</f>
        <v>0</v>
      </c>
      <c r="BL1110" s="17" t="s">
        <v>262</v>
      </c>
      <c r="BM1110" s="229" t="s">
        <v>1598</v>
      </c>
    </row>
    <row r="1111" s="2" customFormat="1">
      <c r="A1111" s="38"/>
      <c r="B1111" s="39"/>
      <c r="C1111" s="40"/>
      <c r="D1111" s="231" t="s">
        <v>153</v>
      </c>
      <c r="E1111" s="40"/>
      <c r="F1111" s="232" t="s">
        <v>1599</v>
      </c>
      <c r="G1111" s="40"/>
      <c r="H1111" s="40"/>
      <c r="I1111" s="233"/>
      <c r="J1111" s="40"/>
      <c r="K1111" s="40"/>
      <c r="L1111" s="44"/>
      <c r="M1111" s="234"/>
      <c r="N1111" s="235"/>
      <c r="O1111" s="91"/>
      <c r="P1111" s="91"/>
      <c r="Q1111" s="91"/>
      <c r="R1111" s="91"/>
      <c r="S1111" s="91"/>
      <c r="T1111" s="92"/>
      <c r="U1111" s="38"/>
      <c r="V1111" s="38"/>
      <c r="W1111" s="38"/>
      <c r="X1111" s="38"/>
      <c r="Y1111" s="38"/>
      <c r="Z1111" s="38"/>
      <c r="AA1111" s="38"/>
      <c r="AB1111" s="38"/>
      <c r="AC1111" s="38"/>
      <c r="AD1111" s="38"/>
      <c r="AE1111" s="38"/>
      <c r="AT1111" s="17" t="s">
        <v>153</v>
      </c>
      <c r="AU1111" s="17" t="s">
        <v>86</v>
      </c>
    </row>
    <row r="1112" s="13" customFormat="1">
      <c r="A1112" s="13"/>
      <c r="B1112" s="236"/>
      <c r="C1112" s="237"/>
      <c r="D1112" s="238" t="s">
        <v>155</v>
      </c>
      <c r="E1112" s="239" t="s">
        <v>1</v>
      </c>
      <c r="F1112" s="240" t="s">
        <v>508</v>
      </c>
      <c r="G1112" s="237"/>
      <c r="H1112" s="239" t="s">
        <v>1</v>
      </c>
      <c r="I1112" s="241"/>
      <c r="J1112" s="237"/>
      <c r="K1112" s="237"/>
      <c r="L1112" s="242"/>
      <c r="M1112" s="243"/>
      <c r="N1112" s="244"/>
      <c r="O1112" s="244"/>
      <c r="P1112" s="244"/>
      <c r="Q1112" s="244"/>
      <c r="R1112" s="244"/>
      <c r="S1112" s="244"/>
      <c r="T1112" s="245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46" t="s">
        <v>155</v>
      </c>
      <c r="AU1112" s="246" t="s">
        <v>86</v>
      </c>
      <c r="AV1112" s="13" t="s">
        <v>84</v>
      </c>
      <c r="AW1112" s="13" t="s">
        <v>33</v>
      </c>
      <c r="AX1112" s="13" t="s">
        <v>76</v>
      </c>
      <c r="AY1112" s="246" t="s">
        <v>144</v>
      </c>
    </row>
    <row r="1113" s="14" customFormat="1">
      <c r="A1113" s="14"/>
      <c r="B1113" s="247"/>
      <c r="C1113" s="248"/>
      <c r="D1113" s="238" t="s">
        <v>155</v>
      </c>
      <c r="E1113" s="249" t="s">
        <v>1</v>
      </c>
      <c r="F1113" s="250" t="s">
        <v>1600</v>
      </c>
      <c r="G1113" s="248"/>
      <c r="H1113" s="251">
        <v>2.1739999999999999</v>
      </c>
      <c r="I1113" s="252"/>
      <c r="J1113" s="248"/>
      <c r="K1113" s="248"/>
      <c r="L1113" s="253"/>
      <c r="M1113" s="254"/>
      <c r="N1113" s="255"/>
      <c r="O1113" s="255"/>
      <c r="P1113" s="255"/>
      <c r="Q1113" s="255"/>
      <c r="R1113" s="255"/>
      <c r="S1113" s="255"/>
      <c r="T1113" s="256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57" t="s">
        <v>155</v>
      </c>
      <c r="AU1113" s="257" t="s">
        <v>86</v>
      </c>
      <c r="AV1113" s="14" t="s">
        <v>86</v>
      </c>
      <c r="AW1113" s="14" t="s">
        <v>33</v>
      </c>
      <c r="AX1113" s="14" t="s">
        <v>76</v>
      </c>
      <c r="AY1113" s="257" t="s">
        <v>144</v>
      </c>
    </row>
    <row r="1114" s="13" customFormat="1">
      <c r="A1114" s="13"/>
      <c r="B1114" s="236"/>
      <c r="C1114" s="237"/>
      <c r="D1114" s="238" t="s">
        <v>155</v>
      </c>
      <c r="E1114" s="239" t="s">
        <v>1</v>
      </c>
      <c r="F1114" s="240" t="s">
        <v>1177</v>
      </c>
      <c r="G1114" s="237"/>
      <c r="H1114" s="239" t="s">
        <v>1</v>
      </c>
      <c r="I1114" s="241"/>
      <c r="J1114" s="237"/>
      <c r="K1114" s="237"/>
      <c r="L1114" s="242"/>
      <c r="M1114" s="243"/>
      <c r="N1114" s="244"/>
      <c r="O1114" s="244"/>
      <c r="P1114" s="244"/>
      <c r="Q1114" s="244"/>
      <c r="R1114" s="244"/>
      <c r="S1114" s="244"/>
      <c r="T1114" s="245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T1114" s="246" t="s">
        <v>155</v>
      </c>
      <c r="AU1114" s="246" t="s">
        <v>86</v>
      </c>
      <c r="AV1114" s="13" t="s">
        <v>84</v>
      </c>
      <c r="AW1114" s="13" t="s">
        <v>33</v>
      </c>
      <c r="AX1114" s="13" t="s">
        <v>76</v>
      </c>
      <c r="AY1114" s="246" t="s">
        <v>144</v>
      </c>
    </row>
    <row r="1115" s="14" customFormat="1">
      <c r="A1115" s="14"/>
      <c r="B1115" s="247"/>
      <c r="C1115" s="248"/>
      <c r="D1115" s="238" t="s">
        <v>155</v>
      </c>
      <c r="E1115" s="249" t="s">
        <v>1</v>
      </c>
      <c r="F1115" s="250" t="s">
        <v>1601</v>
      </c>
      <c r="G1115" s="248"/>
      <c r="H1115" s="251">
        <v>1.1619999999999999</v>
      </c>
      <c r="I1115" s="252"/>
      <c r="J1115" s="248"/>
      <c r="K1115" s="248"/>
      <c r="L1115" s="253"/>
      <c r="M1115" s="254"/>
      <c r="N1115" s="255"/>
      <c r="O1115" s="255"/>
      <c r="P1115" s="255"/>
      <c r="Q1115" s="255"/>
      <c r="R1115" s="255"/>
      <c r="S1115" s="255"/>
      <c r="T1115" s="256"/>
      <c r="U1115" s="14"/>
      <c r="V1115" s="14"/>
      <c r="W1115" s="14"/>
      <c r="X1115" s="14"/>
      <c r="Y1115" s="14"/>
      <c r="Z1115" s="14"/>
      <c r="AA1115" s="14"/>
      <c r="AB1115" s="14"/>
      <c r="AC1115" s="14"/>
      <c r="AD1115" s="14"/>
      <c r="AE1115" s="14"/>
      <c r="AT1115" s="257" t="s">
        <v>155</v>
      </c>
      <c r="AU1115" s="257" t="s">
        <v>86</v>
      </c>
      <c r="AV1115" s="14" t="s">
        <v>86</v>
      </c>
      <c r="AW1115" s="14" t="s">
        <v>33</v>
      </c>
      <c r="AX1115" s="14" t="s">
        <v>76</v>
      </c>
      <c r="AY1115" s="257" t="s">
        <v>144</v>
      </c>
    </row>
    <row r="1116" s="13" customFormat="1">
      <c r="A1116" s="13"/>
      <c r="B1116" s="236"/>
      <c r="C1116" s="237"/>
      <c r="D1116" s="238" t="s">
        <v>155</v>
      </c>
      <c r="E1116" s="239" t="s">
        <v>1</v>
      </c>
      <c r="F1116" s="240" t="s">
        <v>842</v>
      </c>
      <c r="G1116" s="237"/>
      <c r="H1116" s="239" t="s">
        <v>1</v>
      </c>
      <c r="I1116" s="241"/>
      <c r="J1116" s="237"/>
      <c r="K1116" s="237"/>
      <c r="L1116" s="242"/>
      <c r="M1116" s="243"/>
      <c r="N1116" s="244"/>
      <c r="O1116" s="244"/>
      <c r="P1116" s="244"/>
      <c r="Q1116" s="244"/>
      <c r="R1116" s="244"/>
      <c r="S1116" s="244"/>
      <c r="T1116" s="245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46" t="s">
        <v>155</v>
      </c>
      <c r="AU1116" s="246" t="s">
        <v>86</v>
      </c>
      <c r="AV1116" s="13" t="s">
        <v>84</v>
      </c>
      <c r="AW1116" s="13" t="s">
        <v>33</v>
      </c>
      <c r="AX1116" s="13" t="s">
        <v>76</v>
      </c>
      <c r="AY1116" s="246" t="s">
        <v>144</v>
      </c>
    </row>
    <row r="1117" s="14" customFormat="1">
      <c r="A1117" s="14"/>
      <c r="B1117" s="247"/>
      <c r="C1117" s="248"/>
      <c r="D1117" s="238" t="s">
        <v>155</v>
      </c>
      <c r="E1117" s="249" t="s">
        <v>1</v>
      </c>
      <c r="F1117" s="250" t="s">
        <v>1602</v>
      </c>
      <c r="G1117" s="248"/>
      <c r="H1117" s="251">
        <v>16.940000000000001</v>
      </c>
      <c r="I1117" s="252"/>
      <c r="J1117" s="248"/>
      <c r="K1117" s="248"/>
      <c r="L1117" s="253"/>
      <c r="M1117" s="254"/>
      <c r="N1117" s="255"/>
      <c r="O1117" s="255"/>
      <c r="P1117" s="255"/>
      <c r="Q1117" s="255"/>
      <c r="R1117" s="255"/>
      <c r="S1117" s="255"/>
      <c r="T1117" s="256"/>
      <c r="U1117" s="14"/>
      <c r="V1117" s="14"/>
      <c r="W1117" s="14"/>
      <c r="X1117" s="14"/>
      <c r="Y1117" s="14"/>
      <c r="Z1117" s="14"/>
      <c r="AA1117" s="14"/>
      <c r="AB1117" s="14"/>
      <c r="AC1117" s="14"/>
      <c r="AD1117" s="14"/>
      <c r="AE1117" s="14"/>
      <c r="AT1117" s="257" t="s">
        <v>155</v>
      </c>
      <c r="AU1117" s="257" t="s">
        <v>86</v>
      </c>
      <c r="AV1117" s="14" t="s">
        <v>86</v>
      </c>
      <c r="AW1117" s="14" t="s">
        <v>33</v>
      </c>
      <c r="AX1117" s="14" t="s">
        <v>76</v>
      </c>
      <c r="AY1117" s="257" t="s">
        <v>144</v>
      </c>
    </row>
    <row r="1118" s="15" customFormat="1">
      <c r="A1118" s="15"/>
      <c r="B1118" s="258"/>
      <c r="C1118" s="259"/>
      <c r="D1118" s="238" t="s">
        <v>155</v>
      </c>
      <c r="E1118" s="260" t="s">
        <v>1</v>
      </c>
      <c r="F1118" s="261" t="s">
        <v>160</v>
      </c>
      <c r="G1118" s="259"/>
      <c r="H1118" s="262">
        <v>20.276</v>
      </c>
      <c r="I1118" s="263"/>
      <c r="J1118" s="259"/>
      <c r="K1118" s="259"/>
      <c r="L1118" s="264"/>
      <c r="M1118" s="265"/>
      <c r="N1118" s="266"/>
      <c r="O1118" s="266"/>
      <c r="P1118" s="266"/>
      <c r="Q1118" s="266"/>
      <c r="R1118" s="266"/>
      <c r="S1118" s="266"/>
      <c r="T1118" s="267"/>
      <c r="U1118" s="15"/>
      <c r="V1118" s="15"/>
      <c r="W1118" s="15"/>
      <c r="X1118" s="15"/>
      <c r="Y1118" s="15"/>
      <c r="Z1118" s="15"/>
      <c r="AA1118" s="15"/>
      <c r="AB1118" s="15"/>
      <c r="AC1118" s="15"/>
      <c r="AD1118" s="15"/>
      <c r="AE1118" s="15"/>
      <c r="AT1118" s="268" t="s">
        <v>155</v>
      </c>
      <c r="AU1118" s="268" t="s">
        <v>86</v>
      </c>
      <c r="AV1118" s="15" t="s">
        <v>151</v>
      </c>
      <c r="AW1118" s="15" t="s">
        <v>33</v>
      </c>
      <c r="AX1118" s="15" t="s">
        <v>84</v>
      </c>
      <c r="AY1118" s="268" t="s">
        <v>144</v>
      </c>
    </row>
    <row r="1119" s="2" customFormat="1" ht="33" customHeight="1">
      <c r="A1119" s="38"/>
      <c r="B1119" s="39"/>
      <c r="C1119" s="218" t="s">
        <v>1603</v>
      </c>
      <c r="D1119" s="218" t="s">
        <v>146</v>
      </c>
      <c r="E1119" s="219" t="s">
        <v>1604</v>
      </c>
      <c r="F1119" s="220" t="s">
        <v>1605</v>
      </c>
      <c r="G1119" s="221" t="s">
        <v>149</v>
      </c>
      <c r="H1119" s="222">
        <v>29.27</v>
      </c>
      <c r="I1119" s="223"/>
      <c r="J1119" s="224">
        <f>ROUND(I1119*H1119,2)</f>
        <v>0</v>
      </c>
      <c r="K1119" s="220" t="s">
        <v>150</v>
      </c>
      <c r="L1119" s="44"/>
      <c r="M1119" s="225" t="s">
        <v>1</v>
      </c>
      <c r="N1119" s="226" t="s">
        <v>41</v>
      </c>
      <c r="O1119" s="91"/>
      <c r="P1119" s="227">
        <f>O1119*H1119</f>
        <v>0</v>
      </c>
      <c r="Q1119" s="227">
        <v>0.0053800000000000002</v>
      </c>
      <c r="R1119" s="227">
        <f>Q1119*H1119</f>
        <v>0.15747260000000002</v>
      </c>
      <c r="S1119" s="227">
        <v>0</v>
      </c>
      <c r="T1119" s="228">
        <f>S1119*H1119</f>
        <v>0</v>
      </c>
      <c r="U1119" s="38"/>
      <c r="V1119" s="38"/>
      <c r="W1119" s="38"/>
      <c r="X1119" s="38"/>
      <c r="Y1119" s="38"/>
      <c r="Z1119" s="38"/>
      <c r="AA1119" s="38"/>
      <c r="AB1119" s="38"/>
      <c r="AC1119" s="38"/>
      <c r="AD1119" s="38"/>
      <c r="AE1119" s="38"/>
      <c r="AR1119" s="229" t="s">
        <v>262</v>
      </c>
      <c r="AT1119" s="229" t="s">
        <v>146</v>
      </c>
      <c r="AU1119" s="229" t="s">
        <v>86</v>
      </c>
      <c r="AY1119" s="17" t="s">
        <v>144</v>
      </c>
      <c r="BE1119" s="230">
        <f>IF(N1119="základní",J1119,0)</f>
        <v>0</v>
      </c>
      <c r="BF1119" s="230">
        <f>IF(N1119="snížená",J1119,0)</f>
        <v>0</v>
      </c>
      <c r="BG1119" s="230">
        <f>IF(N1119="zákl. přenesená",J1119,0)</f>
        <v>0</v>
      </c>
      <c r="BH1119" s="230">
        <f>IF(N1119="sníž. přenesená",J1119,0)</f>
        <v>0</v>
      </c>
      <c r="BI1119" s="230">
        <f>IF(N1119="nulová",J1119,0)</f>
        <v>0</v>
      </c>
      <c r="BJ1119" s="17" t="s">
        <v>84</v>
      </c>
      <c r="BK1119" s="230">
        <f>ROUND(I1119*H1119,2)</f>
        <v>0</v>
      </c>
      <c r="BL1119" s="17" t="s">
        <v>262</v>
      </c>
      <c r="BM1119" s="229" t="s">
        <v>1606</v>
      </c>
    </row>
    <row r="1120" s="2" customFormat="1">
      <c r="A1120" s="38"/>
      <c r="B1120" s="39"/>
      <c r="C1120" s="40"/>
      <c r="D1120" s="231" t="s">
        <v>153</v>
      </c>
      <c r="E1120" s="40"/>
      <c r="F1120" s="232" t="s">
        <v>1607</v>
      </c>
      <c r="G1120" s="40"/>
      <c r="H1120" s="40"/>
      <c r="I1120" s="233"/>
      <c r="J1120" s="40"/>
      <c r="K1120" s="40"/>
      <c r="L1120" s="44"/>
      <c r="M1120" s="234"/>
      <c r="N1120" s="235"/>
      <c r="O1120" s="91"/>
      <c r="P1120" s="91"/>
      <c r="Q1120" s="91"/>
      <c r="R1120" s="91"/>
      <c r="S1120" s="91"/>
      <c r="T1120" s="92"/>
      <c r="U1120" s="38"/>
      <c r="V1120" s="38"/>
      <c r="W1120" s="38"/>
      <c r="X1120" s="38"/>
      <c r="Y1120" s="38"/>
      <c r="Z1120" s="38"/>
      <c r="AA1120" s="38"/>
      <c r="AB1120" s="38"/>
      <c r="AC1120" s="38"/>
      <c r="AD1120" s="38"/>
      <c r="AE1120" s="38"/>
      <c r="AT1120" s="17" t="s">
        <v>153</v>
      </c>
      <c r="AU1120" s="17" t="s">
        <v>86</v>
      </c>
    </row>
    <row r="1121" s="13" customFormat="1">
      <c r="A1121" s="13"/>
      <c r="B1121" s="236"/>
      <c r="C1121" s="237"/>
      <c r="D1121" s="238" t="s">
        <v>155</v>
      </c>
      <c r="E1121" s="239" t="s">
        <v>1</v>
      </c>
      <c r="F1121" s="240" t="s">
        <v>351</v>
      </c>
      <c r="G1121" s="237"/>
      <c r="H1121" s="239" t="s">
        <v>1</v>
      </c>
      <c r="I1121" s="241"/>
      <c r="J1121" s="237"/>
      <c r="K1121" s="237"/>
      <c r="L1121" s="242"/>
      <c r="M1121" s="243"/>
      <c r="N1121" s="244"/>
      <c r="O1121" s="244"/>
      <c r="P1121" s="244"/>
      <c r="Q1121" s="244"/>
      <c r="R1121" s="244"/>
      <c r="S1121" s="244"/>
      <c r="T1121" s="245"/>
      <c r="U1121" s="13"/>
      <c r="V1121" s="13"/>
      <c r="W1121" s="13"/>
      <c r="X1121" s="13"/>
      <c r="Y1121" s="13"/>
      <c r="Z1121" s="13"/>
      <c r="AA1121" s="13"/>
      <c r="AB1121" s="13"/>
      <c r="AC1121" s="13"/>
      <c r="AD1121" s="13"/>
      <c r="AE1121" s="13"/>
      <c r="AT1121" s="246" t="s">
        <v>155</v>
      </c>
      <c r="AU1121" s="246" t="s">
        <v>86</v>
      </c>
      <c r="AV1121" s="13" t="s">
        <v>84</v>
      </c>
      <c r="AW1121" s="13" t="s">
        <v>33</v>
      </c>
      <c r="AX1121" s="13" t="s">
        <v>76</v>
      </c>
      <c r="AY1121" s="246" t="s">
        <v>144</v>
      </c>
    </row>
    <row r="1122" s="14" customFormat="1">
      <c r="A1122" s="14"/>
      <c r="B1122" s="247"/>
      <c r="C1122" s="248"/>
      <c r="D1122" s="238" t="s">
        <v>155</v>
      </c>
      <c r="E1122" s="249" t="s">
        <v>1</v>
      </c>
      <c r="F1122" s="250" t="s">
        <v>1608</v>
      </c>
      <c r="G1122" s="248"/>
      <c r="H1122" s="251">
        <v>19.640000000000001</v>
      </c>
      <c r="I1122" s="252"/>
      <c r="J1122" s="248"/>
      <c r="K1122" s="248"/>
      <c r="L1122" s="253"/>
      <c r="M1122" s="254"/>
      <c r="N1122" s="255"/>
      <c r="O1122" s="255"/>
      <c r="P1122" s="255"/>
      <c r="Q1122" s="255"/>
      <c r="R1122" s="255"/>
      <c r="S1122" s="255"/>
      <c r="T1122" s="256"/>
      <c r="U1122" s="14"/>
      <c r="V1122" s="14"/>
      <c r="W1122" s="14"/>
      <c r="X1122" s="14"/>
      <c r="Y1122" s="14"/>
      <c r="Z1122" s="14"/>
      <c r="AA1122" s="14"/>
      <c r="AB1122" s="14"/>
      <c r="AC1122" s="14"/>
      <c r="AD1122" s="14"/>
      <c r="AE1122" s="14"/>
      <c r="AT1122" s="257" t="s">
        <v>155</v>
      </c>
      <c r="AU1122" s="257" t="s">
        <v>86</v>
      </c>
      <c r="AV1122" s="14" t="s">
        <v>86</v>
      </c>
      <c r="AW1122" s="14" t="s">
        <v>33</v>
      </c>
      <c r="AX1122" s="14" t="s">
        <v>76</v>
      </c>
      <c r="AY1122" s="257" t="s">
        <v>144</v>
      </c>
    </row>
    <row r="1123" s="13" customFormat="1">
      <c r="A1123" s="13"/>
      <c r="B1123" s="236"/>
      <c r="C1123" s="237"/>
      <c r="D1123" s="238" t="s">
        <v>155</v>
      </c>
      <c r="E1123" s="239" t="s">
        <v>1</v>
      </c>
      <c r="F1123" s="240" t="s">
        <v>544</v>
      </c>
      <c r="G1123" s="237"/>
      <c r="H1123" s="239" t="s">
        <v>1</v>
      </c>
      <c r="I1123" s="241"/>
      <c r="J1123" s="237"/>
      <c r="K1123" s="237"/>
      <c r="L1123" s="242"/>
      <c r="M1123" s="243"/>
      <c r="N1123" s="244"/>
      <c r="O1123" s="244"/>
      <c r="P1123" s="244"/>
      <c r="Q1123" s="244"/>
      <c r="R1123" s="244"/>
      <c r="S1123" s="244"/>
      <c r="T1123" s="245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T1123" s="246" t="s">
        <v>155</v>
      </c>
      <c r="AU1123" s="246" t="s">
        <v>86</v>
      </c>
      <c r="AV1123" s="13" t="s">
        <v>84</v>
      </c>
      <c r="AW1123" s="13" t="s">
        <v>33</v>
      </c>
      <c r="AX1123" s="13" t="s">
        <v>76</v>
      </c>
      <c r="AY1123" s="246" t="s">
        <v>144</v>
      </c>
    </row>
    <row r="1124" s="14" customFormat="1">
      <c r="A1124" s="14"/>
      <c r="B1124" s="247"/>
      <c r="C1124" s="248"/>
      <c r="D1124" s="238" t="s">
        <v>155</v>
      </c>
      <c r="E1124" s="249" t="s">
        <v>1</v>
      </c>
      <c r="F1124" s="250" t="s">
        <v>1609</v>
      </c>
      <c r="G1124" s="248"/>
      <c r="H1124" s="251">
        <v>9.6300000000000008</v>
      </c>
      <c r="I1124" s="252"/>
      <c r="J1124" s="248"/>
      <c r="K1124" s="248"/>
      <c r="L1124" s="253"/>
      <c r="M1124" s="254"/>
      <c r="N1124" s="255"/>
      <c r="O1124" s="255"/>
      <c r="P1124" s="255"/>
      <c r="Q1124" s="255"/>
      <c r="R1124" s="255"/>
      <c r="S1124" s="255"/>
      <c r="T1124" s="256"/>
      <c r="U1124" s="14"/>
      <c r="V1124" s="14"/>
      <c r="W1124" s="14"/>
      <c r="X1124" s="14"/>
      <c r="Y1124" s="14"/>
      <c r="Z1124" s="14"/>
      <c r="AA1124" s="14"/>
      <c r="AB1124" s="14"/>
      <c r="AC1124" s="14"/>
      <c r="AD1124" s="14"/>
      <c r="AE1124" s="14"/>
      <c r="AT1124" s="257" t="s">
        <v>155</v>
      </c>
      <c r="AU1124" s="257" t="s">
        <v>86</v>
      </c>
      <c r="AV1124" s="14" t="s">
        <v>86</v>
      </c>
      <c r="AW1124" s="14" t="s">
        <v>33</v>
      </c>
      <c r="AX1124" s="14" t="s">
        <v>76</v>
      </c>
      <c r="AY1124" s="257" t="s">
        <v>144</v>
      </c>
    </row>
    <row r="1125" s="15" customFormat="1">
      <c r="A1125" s="15"/>
      <c r="B1125" s="258"/>
      <c r="C1125" s="259"/>
      <c r="D1125" s="238" t="s">
        <v>155</v>
      </c>
      <c r="E1125" s="260" t="s">
        <v>1</v>
      </c>
      <c r="F1125" s="261" t="s">
        <v>160</v>
      </c>
      <c r="G1125" s="259"/>
      <c r="H1125" s="262">
        <v>29.270000000000003</v>
      </c>
      <c r="I1125" s="263"/>
      <c r="J1125" s="259"/>
      <c r="K1125" s="259"/>
      <c r="L1125" s="264"/>
      <c r="M1125" s="265"/>
      <c r="N1125" s="266"/>
      <c r="O1125" s="266"/>
      <c r="P1125" s="266"/>
      <c r="Q1125" s="266"/>
      <c r="R1125" s="266"/>
      <c r="S1125" s="266"/>
      <c r="T1125" s="267"/>
      <c r="U1125" s="15"/>
      <c r="V1125" s="15"/>
      <c r="W1125" s="15"/>
      <c r="X1125" s="15"/>
      <c r="Y1125" s="15"/>
      <c r="Z1125" s="15"/>
      <c r="AA1125" s="15"/>
      <c r="AB1125" s="15"/>
      <c r="AC1125" s="15"/>
      <c r="AD1125" s="15"/>
      <c r="AE1125" s="15"/>
      <c r="AT1125" s="268" t="s">
        <v>155</v>
      </c>
      <c r="AU1125" s="268" t="s">
        <v>86</v>
      </c>
      <c r="AV1125" s="15" t="s">
        <v>151</v>
      </c>
      <c r="AW1125" s="15" t="s">
        <v>33</v>
      </c>
      <c r="AX1125" s="15" t="s">
        <v>84</v>
      </c>
      <c r="AY1125" s="268" t="s">
        <v>144</v>
      </c>
    </row>
    <row r="1126" s="2" customFormat="1" ht="24.15" customHeight="1">
      <c r="A1126" s="38"/>
      <c r="B1126" s="39"/>
      <c r="C1126" s="269" t="s">
        <v>1610</v>
      </c>
      <c r="D1126" s="269" t="s">
        <v>193</v>
      </c>
      <c r="E1126" s="270" t="s">
        <v>1580</v>
      </c>
      <c r="F1126" s="271" t="s">
        <v>1581</v>
      </c>
      <c r="G1126" s="272" t="s">
        <v>149</v>
      </c>
      <c r="H1126" s="273">
        <v>56.731000000000002</v>
      </c>
      <c r="I1126" s="274"/>
      <c r="J1126" s="275">
        <f>ROUND(I1126*H1126,2)</f>
        <v>0</v>
      </c>
      <c r="K1126" s="271" t="s">
        <v>150</v>
      </c>
      <c r="L1126" s="276"/>
      <c r="M1126" s="277" t="s">
        <v>1</v>
      </c>
      <c r="N1126" s="278" t="s">
        <v>41</v>
      </c>
      <c r="O1126" s="91"/>
      <c r="P1126" s="227">
        <f>O1126*H1126</f>
        <v>0</v>
      </c>
      <c r="Q1126" s="227">
        <v>0.021999999999999999</v>
      </c>
      <c r="R1126" s="227">
        <f>Q1126*H1126</f>
        <v>1.2480819999999999</v>
      </c>
      <c r="S1126" s="227">
        <v>0</v>
      </c>
      <c r="T1126" s="228">
        <f>S1126*H1126</f>
        <v>0</v>
      </c>
      <c r="U1126" s="38"/>
      <c r="V1126" s="38"/>
      <c r="W1126" s="38"/>
      <c r="X1126" s="38"/>
      <c r="Y1126" s="38"/>
      <c r="Z1126" s="38"/>
      <c r="AA1126" s="38"/>
      <c r="AB1126" s="38"/>
      <c r="AC1126" s="38"/>
      <c r="AD1126" s="38"/>
      <c r="AE1126" s="38"/>
      <c r="AR1126" s="229" t="s">
        <v>380</v>
      </c>
      <c r="AT1126" s="229" t="s">
        <v>193</v>
      </c>
      <c r="AU1126" s="229" t="s">
        <v>86</v>
      </c>
      <c r="AY1126" s="17" t="s">
        <v>144</v>
      </c>
      <c r="BE1126" s="230">
        <f>IF(N1126="základní",J1126,0)</f>
        <v>0</v>
      </c>
      <c r="BF1126" s="230">
        <f>IF(N1126="snížená",J1126,0)</f>
        <v>0</v>
      </c>
      <c r="BG1126" s="230">
        <f>IF(N1126="zákl. přenesená",J1126,0)</f>
        <v>0</v>
      </c>
      <c r="BH1126" s="230">
        <f>IF(N1126="sníž. přenesená",J1126,0)</f>
        <v>0</v>
      </c>
      <c r="BI1126" s="230">
        <f>IF(N1126="nulová",J1126,0)</f>
        <v>0</v>
      </c>
      <c r="BJ1126" s="17" t="s">
        <v>84</v>
      </c>
      <c r="BK1126" s="230">
        <f>ROUND(I1126*H1126,2)</f>
        <v>0</v>
      </c>
      <c r="BL1126" s="17" t="s">
        <v>262</v>
      </c>
      <c r="BM1126" s="229" t="s">
        <v>1611</v>
      </c>
    </row>
    <row r="1127" s="14" customFormat="1">
      <c r="A1127" s="14"/>
      <c r="B1127" s="247"/>
      <c r="C1127" s="248"/>
      <c r="D1127" s="238" t="s">
        <v>155</v>
      </c>
      <c r="E1127" s="249" t="s">
        <v>1</v>
      </c>
      <c r="F1127" s="250" t="s">
        <v>1612</v>
      </c>
      <c r="G1127" s="248"/>
      <c r="H1127" s="251">
        <v>29.27</v>
      </c>
      <c r="I1127" s="252"/>
      <c r="J1127" s="248"/>
      <c r="K1127" s="248"/>
      <c r="L1127" s="253"/>
      <c r="M1127" s="254"/>
      <c r="N1127" s="255"/>
      <c r="O1127" s="255"/>
      <c r="P1127" s="255"/>
      <c r="Q1127" s="255"/>
      <c r="R1127" s="255"/>
      <c r="S1127" s="255"/>
      <c r="T1127" s="256"/>
      <c r="U1127" s="14"/>
      <c r="V1127" s="14"/>
      <c r="W1127" s="14"/>
      <c r="X1127" s="14"/>
      <c r="Y1127" s="14"/>
      <c r="Z1127" s="14"/>
      <c r="AA1127" s="14"/>
      <c r="AB1127" s="14"/>
      <c r="AC1127" s="14"/>
      <c r="AD1127" s="14"/>
      <c r="AE1127" s="14"/>
      <c r="AT1127" s="257" t="s">
        <v>155</v>
      </c>
      <c r="AU1127" s="257" t="s">
        <v>86</v>
      </c>
      <c r="AV1127" s="14" t="s">
        <v>86</v>
      </c>
      <c r="AW1127" s="14" t="s">
        <v>33</v>
      </c>
      <c r="AX1127" s="14" t="s">
        <v>76</v>
      </c>
      <c r="AY1127" s="257" t="s">
        <v>144</v>
      </c>
    </row>
    <row r="1128" s="14" customFormat="1">
      <c r="A1128" s="14"/>
      <c r="B1128" s="247"/>
      <c r="C1128" s="248"/>
      <c r="D1128" s="238" t="s">
        <v>155</v>
      </c>
      <c r="E1128" s="249" t="s">
        <v>1</v>
      </c>
      <c r="F1128" s="250" t="s">
        <v>1613</v>
      </c>
      <c r="G1128" s="248"/>
      <c r="H1128" s="251">
        <v>22.303999999999998</v>
      </c>
      <c r="I1128" s="252"/>
      <c r="J1128" s="248"/>
      <c r="K1128" s="248"/>
      <c r="L1128" s="253"/>
      <c r="M1128" s="254"/>
      <c r="N1128" s="255"/>
      <c r="O1128" s="255"/>
      <c r="P1128" s="255"/>
      <c r="Q1128" s="255"/>
      <c r="R1128" s="255"/>
      <c r="S1128" s="255"/>
      <c r="T1128" s="256"/>
      <c r="U1128" s="14"/>
      <c r="V1128" s="14"/>
      <c r="W1128" s="14"/>
      <c r="X1128" s="14"/>
      <c r="Y1128" s="14"/>
      <c r="Z1128" s="14"/>
      <c r="AA1128" s="14"/>
      <c r="AB1128" s="14"/>
      <c r="AC1128" s="14"/>
      <c r="AD1128" s="14"/>
      <c r="AE1128" s="14"/>
      <c r="AT1128" s="257" t="s">
        <v>155</v>
      </c>
      <c r="AU1128" s="257" t="s">
        <v>86</v>
      </c>
      <c r="AV1128" s="14" t="s">
        <v>86</v>
      </c>
      <c r="AW1128" s="14" t="s">
        <v>33</v>
      </c>
      <c r="AX1128" s="14" t="s">
        <v>76</v>
      </c>
      <c r="AY1128" s="257" t="s">
        <v>144</v>
      </c>
    </row>
    <row r="1129" s="15" customFormat="1">
      <c r="A1129" s="15"/>
      <c r="B1129" s="258"/>
      <c r="C1129" s="259"/>
      <c r="D1129" s="238" t="s">
        <v>155</v>
      </c>
      <c r="E1129" s="260" t="s">
        <v>1</v>
      </c>
      <c r="F1129" s="261" t="s">
        <v>160</v>
      </c>
      <c r="G1129" s="259"/>
      <c r="H1129" s="262">
        <v>51.573999999999998</v>
      </c>
      <c r="I1129" s="263"/>
      <c r="J1129" s="259"/>
      <c r="K1129" s="259"/>
      <c r="L1129" s="264"/>
      <c r="M1129" s="265"/>
      <c r="N1129" s="266"/>
      <c r="O1129" s="266"/>
      <c r="P1129" s="266"/>
      <c r="Q1129" s="266"/>
      <c r="R1129" s="266"/>
      <c r="S1129" s="266"/>
      <c r="T1129" s="267"/>
      <c r="U1129" s="15"/>
      <c r="V1129" s="15"/>
      <c r="W1129" s="15"/>
      <c r="X1129" s="15"/>
      <c r="Y1129" s="15"/>
      <c r="Z1129" s="15"/>
      <c r="AA1129" s="15"/>
      <c r="AB1129" s="15"/>
      <c r="AC1129" s="15"/>
      <c r="AD1129" s="15"/>
      <c r="AE1129" s="15"/>
      <c r="AT1129" s="268" t="s">
        <v>155</v>
      </c>
      <c r="AU1129" s="268" t="s">
        <v>86</v>
      </c>
      <c r="AV1129" s="15" t="s">
        <v>151</v>
      </c>
      <c r="AW1129" s="15" t="s">
        <v>33</v>
      </c>
      <c r="AX1129" s="15" t="s">
        <v>84</v>
      </c>
      <c r="AY1129" s="268" t="s">
        <v>144</v>
      </c>
    </row>
    <row r="1130" s="14" customFormat="1">
      <c r="A1130" s="14"/>
      <c r="B1130" s="247"/>
      <c r="C1130" s="248"/>
      <c r="D1130" s="238" t="s">
        <v>155</v>
      </c>
      <c r="E1130" s="248"/>
      <c r="F1130" s="250" t="s">
        <v>1614</v>
      </c>
      <c r="G1130" s="248"/>
      <c r="H1130" s="251">
        <v>56.731000000000002</v>
      </c>
      <c r="I1130" s="252"/>
      <c r="J1130" s="248"/>
      <c r="K1130" s="248"/>
      <c r="L1130" s="253"/>
      <c r="M1130" s="254"/>
      <c r="N1130" s="255"/>
      <c r="O1130" s="255"/>
      <c r="P1130" s="255"/>
      <c r="Q1130" s="255"/>
      <c r="R1130" s="255"/>
      <c r="S1130" s="255"/>
      <c r="T1130" s="256"/>
      <c r="U1130" s="14"/>
      <c r="V1130" s="14"/>
      <c r="W1130" s="14"/>
      <c r="X1130" s="14"/>
      <c r="Y1130" s="14"/>
      <c r="Z1130" s="14"/>
      <c r="AA1130" s="14"/>
      <c r="AB1130" s="14"/>
      <c r="AC1130" s="14"/>
      <c r="AD1130" s="14"/>
      <c r="AE1130" s="14"/>
      <c r="AT1130" s="257" t="s">
        <v>155</v>
      </c>
      <c r="AU1130" s="257" t="s">
        <v>86</v>
      </c>
      <c r="AV1130" s="14" t="s">
        <v>86</v>
      </c>
      <c r="AW1130" s="14" t="s">
        <v>4</v>
      </c>
      <c r="AX1130" s="14" t="s">
        <v>84</v>
      </c>
      <c r="AY1130" s="257" t="s">
        <v>144</v>
      </c>
    </row>
    <row r="1131" s="2" customFormat="1" ht="24.15" customHeight="1">
      <c r="A1131" s="38"/>
      <c r="B1131" s="39"/>
      <c r="C1131" s="218" t="s">
        <v>1615</v>
      </c>
      <c r="D1131" s="218" t="s">
        <v>146</v>
      </c>
      <c r="E1131" s="219" t="s">
        <v>1616</v>
      </c>
      <c r="F1131" s="220" t="s">
        <v>1617</v>
      </c>
      <c r="G1131" s="221" t="s">
        <v>149</v>
      </c>
      <c r="H1131" s="222">
        <v>10.369999999999999</v>
      </c>
      <c r="I1131" s="223"/>
      <c r="J1131" s="224">
        <f>ROUND(I1131*H1131,2)</f>
        <v>0</v>
      </c>
      <c r="K1131" s="220" t="s">
        <v>150</v>
      </c>
      <c r="L1131" s="44"/>
      <c r="M1131" s="225" t="s">
        <v>1</v>
      </c>
      <c r="N1131" s="226" t="s">
        <v>41</v>
      </c>
      <c r="O1131" s="91"/>
      <c r="P1131" s="227">
        <f>O1131*H1131</f>
        <v>0</v>
      </c>
      <c r="Q1131" s="227">
        <v>0.0015</v>
      </c>
      <c r="R1131" s="227">
        <f>Q1131*H1131</f>
        <v>0.015554999999999999</v>
      </c>
      <c r="S1131" s="227">
        <v>0</v>
      </c>
      <c r="T1131" s="228">
        <f>S1131*H1131</f>
        <v>0</v>
      </c>
      <c r="U1131" s="38"/>
      <c r="V1131" s="38"/>
      <c r="W1131" s="38"/>
      <c r="X1131" s="38"/>
      <c r="Y1131" s="38"/>
      <c r="Z1131" s="38"/>
      <c r="AA1131" s="38"/>
      <c r="AB1131" s="38"/>
      <c r="AC1131" s="38"/>
      <c r="AD1131" s="38"/>
      <c r="AE1131" s="38"/>
      <c r="AR1131" s="229" t="s">
        <v>262</v>
      </c>
      <c r="AT1131" s="229" t="s">
        <v>146</v>
      </c>
      <c r="AU1131" s="229" t="s">
        <v>86</v>
      </c>
      <c r="AY1131" s="17" t="s">
        <v>144</v>
      </c>
      <c r="BE1131" s="230">
        <f>IF(N1131="základní",J1131,0)</f>
        <v>0</v>
      </c>
      <c r="BF1131" s="230">
        <f>IF(N1131="snížená",J1131,0)</f>
        <v>0</v>
      </c>
      <c r="BG1131" s="230">
        <f>IF(N1131="zákl. přenesená",J1131,0)</f>
        <v>0</v>
      </c>
      <c r="BH1131" s="230">
        <f>IF(N1131="sníž. přenesená",J1131,0)</f>
        <v>0</v>
      </c>
      <c r="BI1131" s="230">
        <f>IF(N1131="nulová",J1131,0)</f>
        <v>0</v>
      </c>
      <c r="BJ1131" s="17" t="s">
        <v>84</v>
      </c>
      <c r="BK1131" s="230">
        <f>ROUND(I1131*H1131,2)</f>
        <v>0</v>
      </c>
      <c r="BL1131" s="17" t="s">
        <v>262</v>
      </c>
      <c r="BM1131" s="229" t="s">
        <v>1618</v>
      </c>
    </row>
    <row r="1132" s="2" customFormat="1">
      <c r="A1132" s="38"/>
      <c r="B1132" s="39"/>
      <c r="C1132" s="40"/>
      <c r="D1132" s="231" t="s">
        <v>153</v>
      </c>
      <c r="E1132" s="40"/>
      <c r="F1132" s="232" t="s">
        <v>1619</v>
      </c>
      <c r="G1132" s="40"/>
      <c r="H1132" s="40"/>
      <c r="I1132" s="233"/>
      <c r="J1132" s="40"/>
      <c r="K1132" s="40"/>
      <c r="L1132" s="44"/>
      <c r="M1132" s="234"/>
      <c r="N1132" s="235"/>
      <c r="O1132" s="91"/>
      <c r="P1132" s="91"/>
      <c r="Q1132" s="91"/>
      <c r="R1132" s="91"/>
      <c r="S1132" s="91"/>
      <c r="T1132" s="92"/>
      <c r="U1132" s="38"/>
      <c r="V1132" s="38"/>
      <c r="W1132" s="38"/>
      <c r="X1132" s="38"/>
      <c r="Y1132" s="38"/>
      <c r="Z1132" s="38"/>
      <c r="AA1132" s="38"/>
      <c r="AB1132" s="38"/>
      <c r="AC1132" s="38"/>
      <c r="AD1132" s="38"/>
      <c r="AE1132" s="38"/>
      <c r="AT1132" s="17" t="s">
        <v>153</v>
      </c>
      <c r="AU1132" s="17" t="s">
        <v>86</v>
      </c>
    </row>
    <row r="1133" s="13" customFormat="1">
      <c r="A1133" s="13"/>
      <c r="B1133" s="236"/>
      <c r="C1133" s="237"/>
      <c r="D1133" s="238" t="s">
        <v>155</v>
      </c>
      <c r="E1133" s="239" t="s">
        <v>1</v>
      </c>
      <c r="F1133" s="240" t="s">
        <v>351</v>
      </c>
      <c r="G1133" s="237"/>
      <c r="H1133" s="239" t="s">
        <v>1</v>
      </c>
      <c r="I1133" s="241"/>
      <c r="J1133" s="237"/>
      <c r="K1133" s="237"/>
      <c r="L1133" s="242"/>
      <c r="M1133" s="243"/>
      <c r="N1133" s="244"/>
      <c r="O1133" s="244"/>
      <c r="P1133" s="244"/>
      <c r="Q1133" s="244"/>
      <c r="R1133" s="244"/>
      <c r="S1133" s="244"/>
      <c r="T1133" s="245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T1133" s="246" t="s">
        <v>155</v>
      </c>
      <c r="AU1133" s="246" t="s">
        <v>86</v>
      </c>
      <c r="AV1133" s="13" t="s">
        <v>84</v>
      </c>
      <c r="AW1133" s="13" t="s">
        <v>33</v>
      </c>
      <c r="AX1133" s="13" t="s">
        <v>76</v>
      </c>
      <c r="AY1133" s="246" t="s">
        <v>144</v>
      </c>
    </row>
    <row r="1134" s="14" customFormat="1">
      <c r="A1134" s="14"/>
      <c r="B1134" s="247"/>
      <c r="C1134" s="248"/>
      <c r="D1134" s="238" t="s">
        <v>155</v>
      </c>
      <c r="E1134" s="249" t="s">
        <v>1</v>
      </c>
      <c r="F1134" s="250" t="s">
        <v>601</v>
      </c>
      <c r="G1134" s="248"/>
      <c r="H1134" s="251">
        <v>2.2000000000000002</v>
      </c>
      <c r="I1134" s="252"/>
      <c r="J1134" s="248"/>
      <c r="K1134" s="248"/>
      <c r="L1134" s="253"/>
      <c r="M1134" s="254"/>
      <c r="N1134" s="255"/>
      <c r="O1134" s="255"/>
      <c r="P1134" s="255"/>
      <c r="Q1134" s="255"/>
      <c r="R1134" s="255"/>
      <c r="S1134" s="255"/>
      <c r="T1134" s="256"/>
      <c r="U1134" s="14"/>
      <c r="V1134" s="14"/>
      <c r="W1134" s="14"/>
      <c r="X1134" s="14"/>
      <c r="Y1134" s="14"/>
      <c r="Z1134" s="14"/>
      <c r="AA1134" s="14"/>
      <c r="AB1134" s="14"/>
      <c r="AC1134" s="14"/>
      <c r="AD1134" s="14"/>
      <c r="AE1134" s="14"/>
      <c r="AT1134" s="257" t="s">
        <v>155</v>
      </c>
      <c r="AU1134" s="257" t="s">
        <v>86</v>
      </c>
      <c r="AV1134" s="14" t="s">
        <v>86</v>
      </c>
      <c r="AW1134" s="14" t="s">
        <v>33</v>
      </c>
      <c r="AX1134" s="14" t="s">
        <v>76</v>
      </c>
      <c r="AY1134" s="257" t="s">
        <v>144</v>
      </c>
    </row>
    <row r="1135" s="14" customFormat="1">
      <c r="A1135" s="14"/>
      <c r="B1135" s="247"/>
      <c r="C1135" s="248"/>
      <c r="D1135" s="238" t="s">
        <v>155</v>
      </c>
      <c r="E1135" s="249" t="s">
        <v>1</v>
      </c>
      <c r="F1135" s="250" t="s">
        <v>602</v>
      </c>
      <c r="G1135" s="248"/>
      <c r="H1135" s="251">
        <v>2.7400000000000002</v>
      </c>
      <c r="I1135" s="252"/>
      <c r="J1135" s="248"/>
      <c r="K1135" s="248"/>
      <c r="L1135" s="253"/>
      <c r="M1135" s="254"/>
      <c r="N1135" s="255"/>
      <c r="O1135" s="255"/>
      <c r="P1135" s="255"/>
      <c r="Q1135" s="255"/>
      <c r="R1135" s="255"/>
      <c r="S1135" s="255"/>
      <c r="T1135" s="256"/>
      <c r="U1135" s="14"/>
      <c r="V1135" s="14"/>
      <c r="W1135" s="14"/>
      <c r="X1135" s="14"/>
      <c r="Y1135" s="14"/>
      <c r="Z1135" s="14"/>
      <c r="AA1135" s="14"/>
      <c r="AB1135" s="14"/>
      <c r="AC1135" s="14"/>
      <c r="AD1135" s="14"/>
      <c r="AE1135" s="14"/>
      <c r="AT1135" s="257" t="s">
        <v>155</v>
      </c>
      <c r="AU1135" s="257" t="s">
        <v>86</v>
      </c>
      <c r="AV1135" s="14" t="s">
        <v>86</v>
      </c>
      <c r="AW1135" s="14" t="s">
        <v>33</v>
      </c>
      <c r="AX1135" s="14" t="s">
        <v>76</v>
      </c>
      <c r="AY1135" s="257" t="s">
        <v>144</v>
      </c>
    </row>
    <row r="1136" s="14" customFormat="1">
      <c r="A1136" s="14"/>
      <c r="B1136" s="247"/>
      <c r="C1136" s="248"/>
      <c r="D1136" s="238" t="s">
        <v>155</v>
      </c>
      <c r="E1136" s="249" t="s">
        <v>1</v>
      </c>
      <c r="F1136" s="250" t="s">
        <v>603</v>
      </c>
      <c r="G1136" s="248"/>
      <c r="H1136" s="251">
        <v>5.4299999999999997</v>
      </c>
      <c r="I1136" s="252"/>
      <c r="J1136" s="248"/>
      <c r="K1136" s="248"/>
      <c r="L1136" s="253"/>
      <c r="M1136" s="254"/>
      <c r="N1136" s="255"/>
      <c r="O1136" s="255"/>
      <c r="P1136" s="255"/>
      <c r="Q1136" s="255"/>
      <c r="R1136" s="255"/>
      <c r="S1136" s="255"/>
      <c r="T1136" s="256"/>
      <c r="U1136" s="14"/>
      <c r="V1136" s="14"/>
      <c r="W1136" s="14"/>
      <c r="X1136" s="14"/>
      <c r="Y1136" s="14"/>
      <c r="Z1136" s="14"/>
      <c r="AA1136" s="14"/>
      <c r="AB1136" s="14"/>
      <c r="AC1136" s="14"/>
      <c r="AD1136" s="14"/>
      <c r="AE1136" s="14"/>
      <c r="AT1136" s="257" t="s">
        <v>155</v>
      </c>
      <c r="AU1136" s="257" t="s">
        <v>86</v>
      </c>
      <c r="AV1136" s="14" t="s">
        <v>86</v>
      </c>
      <c r="AW1136" s="14" t="s">
        <v>33</v>
      </c>
      <c r="AX1136" s="14" t="s">
        <v>76</v>
      </c>
      <c r="AY1136" s="257" t="s">
        <v>144</v>
      </c>
    </row>
    <row r="1137" s="15" customFormat="1">
      <c r="A1137" s="15"/>
      <c r="B1137" s="258"/>
      <c r="C1137" s="259"/>
      <c r="D1137" s="238" t="s">
        <v>155</v>
      </c>
      <c r="E1137" s="260" t="s">
        <v>1</v>
      </c>
      <c r="F1137" s="261" t="s">
        <v>160</v>
      </c>
      <c r="G1137" s="259"/>
      <c r="H1137" s="262">
        <v>10.370000000000001</v>
      </c>
      <c r="I1137" s="263"/>
      <c r="J1137" s="259"/>
      <c r="K1137" s="259"/>
      <c r="L1137" s="264"/>
      <c r="M1137" s="265"/>
      <c r="N1137" s="266"/>
      <c r="O1137" s="266"/>
      <c r="P1137" s="266"/>
      <c r="Q1137" s="266"/>
      <c r="R1137" s="266"/>
      <c r="S1137" s="266"/>
      <c r="T1137" s="267"/>
      <c r="U1137" s="15"/>
      <c r="V1137" s="15"/>
      <c r="W1137" s="15"/>
      <c r="X1137" s="15"/>
      <c r="Y1137" s="15"/>
      <c r="Z1137" s="15"/>
      <c r="AA1137" s="15"/>
      <c r="AB1137" s="15"/>
      <c r="AC1137" s="15"/>
      <c r="AD1137" s="15"/>
      <c r="AE1137" s="15"/>
      <c r="AT1137" s="268" t="s">
        <v>155</v>
      </c>
      <c r="AU1137" s="268" t="s">
        <v>86</v>
      </c>
      <c r="AV1137" s="15" t="s">
        <v>151</v>
      </c>
      <c r="AW1137" s="15" t="s">
        <v>33</v>
      </c>
      <c r="AX1137" s="15" t="s">
        <v>84</v>
      </c>
      <c r="AY1137" s="268" t="s">
        <v>144</v>
      </c>
    </row>
    <row r="1138" s="2" customFormat="1" ht="21.75" customHeight="1">
      <c r="A1138" s="38"/>
      <c r="B1138" s="39"/>
      <c r="C1138" s="218" t="s">
        <v>1620</v>
      </c>
      <c r="D1138" s="218" t="s">
        <v>146</v>
      </c>
      <c r="E1138" s="219" t="s">
        <v>1621</v>
      </c>
      <c r="F1138" s="220" t="s">
        <v>1622</v>
      </c>
      <c r="G1138" s="221" t="s">
        <v>204</v>
      </c>
      <c r="H1138" s="222">
        <v>53.93</v>
      </c>
      <c r="I1138" s="223"/>
      <c r="J1138" s="224">
        <f>ROUND(I1138*H1138,2)</f>
        <v>0</v>
      </c>
      <c r="K1138" s="220" t="s">
        <v>150</v>
      </c>
      <c r="L1138" s="44"/>
      <c r="M1138" s="225" t="s">
        <v>1</v>
      </c>
      <c r="N1138" s="226" t="s">
        <v>41</v>
      </c>
      <c r="O1138" s="91"/>
      <c r="P1138" s="227">
        <f>O1138*H1138</f>
        <v>0</v>
      </c>
      <c r="Q1138" s="227">
        <v>0.00017000000000000001</v>
      </c>
      <c r="R1138" s="227">
        <f>Q1138*H1138</f>
        <v>0.0091681000000000002</v>
      </c>
      <c r="S1138" s="227">
        <v>0</v>
      </c>
      <c r="T1138" s="228">
        <f>S1138*H1138</f>
        <v>0</v>
      </c>
      <c r="U1138" s="38"/>
      <c r="V1138" s="38"/>
      <c r="W1138" s="38"/>
      <c r="X1138" s="38"/>
      <c r="Y1138" s="38"/>
      <c r="Z1138" s="38"/>
      <c r="AA1138" s="38"/>
      <c r="AB1138" s="38"/>
      <c r="AC1138" s="38"/>
      <c r="AD1138" s="38"/>
      <c r="AE1138" s="38"/>
      <c r="AR1138" s="229" t="s">
        <v>262</v>
      </c>
      <c r="AT1138" s="229" t="s">
        <v>146</v>
      </c>
      <c r="AU1138" s="229" t="s">
        <v>86</v>
      </c>
      <c r="AY1138" s="17" t="s">
        <v>144</v>
      </c>
      <c r="BE1138" s="230">
        <f>IF(N1138="základní",J1138,0)</f>
        <v>0</v>
      </c>
      <c r="BF1138" s="230">
        <f>IF(N1138="snížená",J1138,0)</f>
        <v>0</v>
      </c>
      <c r="BG1138" s="230">
        <f>IF(N1138="zákl. přenesená",J1138,0)</f>
        <v>0</v>
      </c>
      <c r="BH1138" s="230">
        <f>IF(N1138="sníž. přenesená",J1138,0)</f>
        <v>0</v>
      </c>
      <c r="BI1138" s="230">
        <f>IF(N1138="nulová",J1138,0)</f>
        <v>0</v>
      </c>
      <c r="BJ1138" s="17" t="s">
        <v>84</v>
      </c>
      <c r="BK1138" s="230">
        <f>ROUND(I1138*H1138,2)</f>
        <v>0</v>
      </c>
      <c r="BL1138" s="17" t="s">
        <v>262</v>
      </c>
      <c r="BM1138" s="229" t="s">
        <v>1623</v>
      </c>
    </row>
    <row r="1139" s="2" customFormat="1">
      <c r="A1139" s="38"/>
      <c r="B1139" s="39"/>
      <c r="C1139" s="40"/>
      <c r="D1139" s="231" t="s">
        <v>153</v>
      </c>
      <c r="E1139" s="40"/>
      <c r="F1139" s="232" t="s">
        <v>1624</v>
      </c>
      <c r="G1139" s="40"/>
      <c r="H1139" s="40"/>
      <c r="I1139" s="233"/>
      <c r="J1139" s="40"/>
      <c r="K1139" s="40"/>
      <c r="L1139" s="44"/>
      <c r="M1139" s="234"/>
      <c r="N1139" s="235"/>
      <c r="O1139" s="91"/>
      <c r="P1139" s="91"/>
      <c r="Q1139" s="91"/>
      <c r="R1139" s="91"/>
      <c r="S1139" s="91"/>
      <c r="T1139" s="92"/>
      <c r="U1139" s="38"/>
      <c r="V1139" s="38"/>
      <c r="W1139" s="38"/>
      <c r="X1139" s="38"/>
      <c r="Y1139" s="38"/>
      <c r="Z1139" s="38"/>
      <c r="AA1139" s="38"/>
      <c r="AB1139" s="38"/>
      <c r="AC1139" s="38"/>
      <c r="AD1139" s="38"/>
      <c r="AE1139" s="38"/>
      <c r="AT1139" s="17" t="s">
        <v>153</v>
      </c>
      <c r="AU1139" s="17" t="s">
        <v>86</v>
      </c>
    </row>
    <row r="1140" s="13" customFormat="1">
      <c r="A1140" s="13"/>
      <c r="B1140" s="236"/>
      <c r="C1140" s="237"/>
      <c r="D1140" s="238" t="s">
        <v>155</v>
      </c>
      <c r="E1140" s="239" t="s">
        <v>1</v>
      </c>
      <c r="F1140" s="240" t="s">
        <v>1625</v>
      </c>
      <c r="G1140" s="237"/>
      <c r="H1140" s="239" t="s">
        <v>1</v>
      </c>
      <c r="I1140" s="241"/>
      <c r="J1140" s="237"/>
      <c r="K1140" s="237"/>
      <c r="L1140" s="242"/>
      <c r="M1140" s="243"/>
      <c r="N1140" s="244"/>
      <c r="O1140" s="244"/>
      <c r="P1140" s="244"/>
      <c r="Q1140" s="244"/>
      <c r="R1140" s="244"/>
      <c r="S1140" s="244"/>
      <c r="T1140" s="245"/>
      <c r="U1140" s="13"/>
      <c r="V1140" s="13"/>
      <c r="W1140" s="13"/>
      <c r="X1140" s="13"/>
      <c r="Y1140" s="13"/>
      <c r="Z1140" s="13"/>
      <c r="AA1140" s="13"/>
      <c r="AB1140" s="13"/>
      <c r="AC1140" s="13"/>
      <c r="AD1140" s="13"/>
      <c r="AE1140" s="13"/>
      <c r="AT1140" s="246" t="s">
        <v>155</v>
      </c>
      <c r="AU1140" s="246" t="s">
        <v>86</v>
      </c>
      <c r="AV1140" s="13" t="s">
        <v>84</v>
      </c>
      <c r="AW1140" s="13" t="s">
        <v>33</v>
      </c>
      <c r="AX1140" s="13" t="s">
        <v>76</v>
      </c>
      <c r="AY1140" s="246" t="s">
        <v>144</v>
      </c>
    </row>
    <row r="1141" s="14" customFormat="1">
      <c r="A1141" s="14"/>
      <c r="B1141" s="247"/>
      <c r="C1141" s="248"/>
      <c r="D1141" s="238" t="s">
        <v>155</v>
      </c>
      <c r="E1141" s="249" t="s">
        <v>1</v>
      </c>
      <c r="F1141" s="250" t="s">
        <v>1626</v>
      </c>
      <c r="G1141" s="248"/>
      <c r="H1141" s="251">
        <v>16.600000000000001</v>
      </c>
      <c r="I1141" s="252"/>
      <c r="J1141" s="248"/>
      <c r="K1141" s="248"/>
      <c r="L1141" s="253"/>
      <c r="M1141" s="254"/>
      <c r="N1141" s="255"/>
      <c r="O1141" s="255"/>
      <c r="P1141" s="255"/>
      <c r="Q1141" s="255"/>
      <c r="R1141" s="255"/>
      <c r="S1141" s="255"/>
      <c r="T1141" s="256"/>
      <c r="U1141" s="14"/>
      <c r="V1141" s="14"/>
      <c r="W1141" s="14"/>
      <c r="X1141" s="14"/>
      <c r="Y1141" s="14"/>
      <c r="Z1141" s="14"/>
      <c r="AA1141" s="14"/>
      <c r="AB1141" s="14"/>
      <c r="AC1141" s="14"/>
      <c r="AD1141" s="14"/>
      <c r="AE1141" s="14"/>
      <c r="AT1141" s="257" t="s">
        <v>155</v>
      </c>
      <c r="AU1141" s="257" t="s">
        <v>86</v>
      </c>
      <c r="AV1141" s="14" t="s">
        <v>86</v>
      </c>
      <c r="AW1141" s="14" t="s">
        <v>33</v>
      </c>
      <c r="AX1141" s="14" t="s">
        <v>76</v>
      </c>
      <c r="AY1141" s="257" t="s">
        <v>144</v>
      </c>
    </row>
    <row r="1142" s="13" customFormat="1">
      <c r="A1142" s="13"/>
      <c r="B1142" s="236"/>
      <c r="C1142" s="237"/>
      <c r="D1142" s="238" t="s">
        <v>155</v>
      </c>
      <c r="E1142" s="239" t="s">
        <v>1</v>
      </c>
      <c r="F1142" s="240" t="s">
        <v>1627</v>
      </c>
      <c r="G1142" s="237"/>
      <c r="H1142" s="239" t="s">
        <v>1</v>
      </c>
      <c r="I1142" s="241"/>
      <c r="J1142" s="237"/>
      <c r="K1142" s="237"/>
      <c r="L1142" s="242"/>
      <c r="M1142" s="243"/>
      <c r="N1142" s="244"/>
      <c r="O1142" s="244"/>
      <c r="P1142" s="244"/>
      <c r="Q1142" s="244"/>
      <c r="R1142" s="244"/>
      <c r="S1142" s="244"/>
      <c r="T1142" s="245"/>
      <c r="U1142" s="13"/>
      <c r="V1142" s="13"/>
      <c r="W1142" s="13"/>
      <c r="X1142" s="13"/>
      <c r="Y1142" s="13"/>
      <c r="Z1142" s="13"/>
      <c r="AA1142" s="13"/>
      <c r="AB1142" s="13"/>
      <c r="AC1142" s="13"/>
      <c r="AD1142" s="13"/>
      <c r="AE1142" s="13"/>
      <c r="AT1142" s="246" t="s">
        <v>155</v>
      </c>
      <c r="AU1142" s="246" t="s">
        <v>86</v>
      </c>
      <c r="AV1142" s="13" t="s">
        <v>84</v>
      </c>
      <c r="AW1142" s="13" t="s">
        <v>33</v>
      </c>
      <c r="AX1142" s="13" t="s">
        <v>76</v>
      </c>
      <c r="AY1142" s="246" t="s">
        <v>144</v>
      </c>
    </row>
    <row r="1143" s="14" customFormat="1">
      <c r="A1143" s="14"/>
      <c r="B1143" s="247"/>
      <c r="C1143" s="248"/>
      <c r="D1143" s="238" t="s">
        <v>155</v>
      </c>
      <c r="E1143" s="249" t="s">
        <v>1</v>
      </c>
      <c r="F1143" s="250" t="s">
        <v>1628</v>
      </c>
      <c r="G1143" s="248"/>
      <c r="H1143" s="251">
        <v>14.630000000000001</v>
      </c>
      <c r="I1143" s="252"/>
      <c r="J1143" s="248"/>
      <c r="K1143" s="248"/>
      <c r="L1143" s="253"/>
      <c r="M1143" s="254"/>
      <c r="N1143" s="255"/>
      <c r="O1143" s="255"/>
      <c r="P1143" s="255"/>
      <c r="Q1143" s="255"/>
      <c r="R1143" s="255"/>
      <c r="S1143" s="255"/>
      <c r="T1143" s="256"/>
      <c r="U1143" s="14"/>
      <c r="V1143" s="14"/>
      <c r="W1143" s="14"/>
      <c r="X1143" s="14"/>
      <c r="Y1143" s="14"/>
      <c r="Z1143" s="14"/>
      <c r="AA1143" s="14"/>
      <c r="AB1143" s="14"/>
      <c r="AC1143" s="14"/>
      <c r="AD1143" s="14"/>
      <c r="AE1143" s="14"/>
      <c r="AT1143" s="257" t="s">
        <v>155</v>
      </c>
      <c r="AU1143" s="257" t="s">
        <v>86</v>
      </c>
      <c r="AV1143" s="14" t="s">
        <v>86</v>
      </c>
      <c r="AW1143" s="14" t="s">
        <v>33</v>
      </c>
      <c r="AX1143" s="14" t="s">
        <v>76</v>
      </c>
      <c r="AY1143" s="257" t="s">
        <v>144</v>
      </c>
    </row>
    <row r="1144" s="13" customFormat="1">
      <c r="A1144" s="13"/>
      <c r="B1144" s="236"/>
      <c r="C1144" s="237"/>
      <c r="D1144" s="238" t="s">
        <v>155</v>
      </c>
      <c r="E1144" s="239" t="s">
        <v>1</v>
      </c>
      <c r="F1144" s="240" t="s">
        <v>1629</v>
      </c>
      <c r="G1144" s="237"/>
      <c r="H1144" s="239" t="s">
        <v>1</v>
      </c>
      <c r="I1144" s="241"/>
      <c r="J1144" s="237"/>
      <c r="K1144" s="237"/>
      <c r="L1144" s="242"/>
      <c r="M1144" s="243"/>
      <c r="N1144" s="244"/>
      <c r="O1144" s="244"/>
      <c r="P1144" s="244"/>
      <c r="Q1144" s="244"/>
      <c r="R1144" s="244"/>
      <c r="S1144" s="244"/>
      <c r="T1144" s="245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T1144" s="246" t="s">
        <v>155</v>
      </c>
      <c r="AU1144" s="246" t="s">
        <v>86</v>
      </c>
      <c r="AV1144" s="13" t="s">
        <v>84</v>
      </c>
      <c r="AW1144" s="13" t="s">
        <v>33</v>
      </c>
      <c r="AX1144" s="13" t="s">
        <v>76</v>
      </c>
      <c r="AY1144" s="246" t="s">
        <v>144</v>
      </c>
    </row>
    <row r="1145" s="14" customFormat="1">
      <c r="A1145" s="14"/>
      <c r="B1145" s="247"/>
      <c r="C1145" s="248"/>
      <c r="D1145" s="238" t="s">
        <v>155</v>
      </c>
      <c r="E1145" s="249" t="s">
        <v>1</v>
      </c>
      <c r="F1145" s="250" t="s">
        <v>1630</v>
      </c>
      <c r="G1145" s="248"/>
      <c r="H1145" s="251">
        <v>22.699999999999999</v>
      </c>
      <c r="I1145" s="252"/>
      <c r="J1145" s="248"/>
      <c r="K1145" s="248"/>
      <c r="L1145" s="253"/>
      <c r="M1145" s="254"/>
      <c r="N1145" s="255"/>
      <c r="O1145" s="255"/>
      <c r="P1145" s="255"/>
      <c r="Q1145" s="255"/>
      <c r="R1145" s="255"/>
      <c r="S1145" s="255"/>
      <c r="T1145" s="256"/>
      <c r="U1145" s="14"/>
      <c r="V1145" s="14"/>
      <c r="W1145" s="14"/>
      <c r="X1145" s="14"/>
      <c r="Y1145" s="14"/>
      <c r="Z1145" s="14"/>
      <c r="AA1145" s="14"/>
      <c r="AB1145" s="14"/>
      <c r="AC1145" s="14"/>
      <c r="AD1145" s="14"/>
      <c r="AE1145" s="14"/>
      <c r="AT1145" s="257" t="s">
        <v>155</v>
      </c>
      <c r="AU1145" s="257" t="s">
        <v>86</v>
      </c>
      <c r="AV1145" s="14" t="s">
        <v>86</v>
      </c>
      <c r="AW1145" s="14" t="s">
        <v>33</v>
      </c>
      <c r="AX1145" s="14" t="s">
        <v>76</v>
      </c>
      <c r="AY1145" s="257" t="s">
        <v>144</v>
      </c>
    </row>
    <row r="1146" s="15" customFormat="1">
      <c r="A1146" s="15"/>
      <c r="B1146" s="258"/>
      <c r="C1146" s="259"/>
      <c r="D1146" s="238" t="s">
        <v>155</v>
      </c>
      <c r="E1146" s="260" t="s">
        <v>1</v>
      </c>
      <c r="F1146" s="261" t="s">
        <v>160</v>
      </c>
      <c r="G1146" s="259"/>
      <c r="H1146" s="262">
        <v>53.930000000000007</v>
      </c>
      <c r="I1146" s="263"/>
      <c r="J1146" s="259"/>
      <c r="K1146" s="259"/>
      <c r="L1146" s="264"/>
      <c r="M1146" s="265"/>
      <c r="N1146" s="266"/>
      <c r="O1146" s="266"/>
      <c r="P1146" s="266"/>
      <c r="Q1146" s="266"/>
      <c r="R1146" s="266"/>
      <c r="S1146" s="266"/>
      <c r="T1146" s="267"/>
      <c r="U1146" s="15"/>
      <c r="V1146" s="15"/>
      <c r="W1146" s="15"/>
      <c r="X1146" s="15"/>
      <c r="Y1146" s="15"/>
      <c r="Z1146" s="15"/>
      <c r="AA1146" s="15"/>
      <c r="AB1146" s="15"/>
      <c r="AC1146" s="15"/>
      <c r="AD1146" s="15"/>
      <c r="AE1146" s="15"/>
      <c r="AT1146" s="268" t="s">
        <v>155</v>
      </c>
      <c r="AU1146" s="268" t="s">
        <v>86</v>
      </c>
      <c r="AV1146" s="15" t="s">
        <v>151</v>
      </c>
      <c r="AW1146" s="15" t="s">
        <v>33</v>
      </c>
      <c r="AX1146" s="15" t="s">
        <v>84</v>
      </c>
      <c r="AY1146" s="268" t="s">
        <v>144</v>
      </c>
    </row>
    <row r="1147" s="2" customFormat="1" ht="16.5" customHeight="1">
      <c r="A1147" s="38"/>
      <c r="B1147" s="39"/>
      <c r="C1147" s="269" t="s">
        <v>1631</v>
      </c>
      <c r="D1147" s="269" t="s">
        <v>193</v>
      </c>
      <c r="E1147" s="270" t="s">
        <v>1632</v>
      </c>
      <c r="F1147" s="271" t="s">
        <v>1633</v>
      </c>
      <c r="G1147" s="272" t="s">
        <v>204</v>
      </c>
      <c r="H1147" s="273">
        <v>56.627000000000002</v>
      </c>
      <c r="I1147" s="274"/>
      <c r="J1147" s="275">
        <f>ROUND(I1147*H1147,2)</f>
        <v>0</v>
      </c>
      <c r="K1147" s="271" t="s">
        <v>150</v>
      </c>
      <c r="L1147" s="276"/>
      <c r="M1147" s="277" t="s">
        <v>1</v>
      </c>
      <c r="N1147" s="278" t="s">
        <v>41</v>
      </c>
      <c r="O1147" s="91"/>
      <c r="P1147" s="227">
        <f>O1147*H1147</f>
        <v>0</v>
      </c>
      <c r="Q1147" s="227">
        <v>8.0000000000000007E-05</v>
      </c>
      <c r="R1147" s="227">
        <f>Q1147*H1147</f>
        <v>0.004530160000000001</v>
      </c>
      <c r="S1147" s="227">
        <v>0</v>
      </c>
      <c r="T1147" s="228">
        <f>S1147*H1147</f>
        <v>0</v>
      </c>
      <c r="U1147" s="38"/>
      <c r="V1147" s="38"/>
      <c r="W1147" s="38"/>
      <c r="X1147" s="38"/>
      <c r="Y1147" s="38"/>
      <c r="Z1147" s="38"/>
      <c r="AA1147" s="38"/>
      <c r="AB1147" s="38"/>
      <c r="AC1147" s="38"/>
      <c r="AD1147" s="38"/>
      <c r="AE1147" s="38"/>
      <c r="AR1147" s="229" t="s">
        <v>380</v>
      </c>
      <c r="AT1147" s="229" t="s">
        <v>193</v>
      </c>
      <c r="AU1147" s="229" t="s">
        <v>86</v>
      </c>
      <c r="AY1147" s="17" t="s">
        <v>144</v>
      </c>
      <c r="BE1147" s="230">
        <f>IF(N1147="základní",J1147,0)</f>
        <v>0</v>
      </c>
      <c r="BF1147" s="230">
        <f>IF(N1147="snížená",J1147,0)</f>
        <v>0</v>
      </c>
      <c r="BG1147" s="230">
        <f>IF(N1147="zákl. přenesená",J1147,0)</f>
        <v>0</v>
      </c>
      <c r="BH1147" s="230">
        <f>IF(N1147="sníž. přenesená",J1147,0)</f>
        <v>0</v>
      </c>
      <c r="BI1147" s="230">
        <f>IF(N1147="nulová",J1147,0)</f>
        <v>0</v>
      </c>
      <c r="BJ1147" s="17" t="s">
        <v>84</v>
      </c>
      <c r="BK1147" s="230">
        <f>ROUND(I1147*H1147,2)</f>
        <v>0</v>
      </c>
      <c r="BL1147" s="17" t="s">
        <v>262</v>
      </c>
      <c r="BM1147" s="229" t="s">
        <v>1634</v>
      </c>
    </row>
    <row r="1148" s="14" customFormat="1">
      <c r="A1148" s="14"/>
      <c r="B1148" s="247"/>
      <c r="C1148" s="248"/>
      <c r="D1148" s="238" t="s">
        <v>155</v>
      </c>
      <c r="E1148" s="248"/>
      <c r="F1148" s="250" t="s">
        <v>1635</v>
      </c>
      <c r="G1148" s="248"/>
      <c r="H1148" s="251">
        <v>56.627000000000002</v>
      </c>
      <c r="I1148" s="252"/>
      <c r="J1148" s="248"/>
      <c r="K1148" s="248"/>
      <c r="L1148" s="253"/>
      <c r="M1148" s="254"/>
      <c r="N1148" s="255"/>
      <c r="O1148" s="255"/>
      <c r="P1148" s="255"/>
      <c r="Q1148" s="255"/>
      <c r="R1148" s="255"/>
      <c r="S1148" s="255"/>
      <c r="T1148" s="256"/>
      <c r="U1148" s="14"/>
      <c r="V1148" s="14"/>
      <c r="W1148" s="14"/>
      <c r="X1148" s="14"/>
      <c r="Y1148" s="14"/>
      <c r="Z1148" s="14"/>
      <c r="AA1148" s="14"/>
      <c r="AB1148" s="14"/>
      <c r="AC1148" s="14"/>
      <c r="AD1148" s="14"/>
      <c r="AE1148" s="14"/>
      <c r="AT1148" s="257" t="s">
        <v>155</v>
      </c>
      <c r="AU1148" s="257" t="s">
        <v>86</v>
      </c>
      <c r="AV1148" s="14" t="s">
        <v>86</v>
      </c>
      <c r="AW1148" s="14" t="s">
        <v>4</v>
      </c>
      <c r="AX1148" s="14" t="s">
        <v>84</v>
      </c>
      <c r="AY1148" s="257" t="s">
        <v>144</v>
      </c>
    </row>
    <row r="1149" s="2" customFormat="1" ht="24.15" customHeight="1">
      <c r="A1149" s="38"/>
      <c r="B1149" s="39"/>
      <c r="C1149" s="218" t="s">
        <v>1636</v>
      </c>
      <c r="D1149" s="218" t="s">
        <v>146</v>
      </c>
      <c r="E1149" s="219" t="s">
        <v>1637</v>
      </c>
      <c r="F1149" s="220" t="s">
        <v>1638</v>
      </c>
      <c r="G1149" s="221" t="s">
        <v>196</v>
      </c>
      <c r="H1149" s="222">
        <v>2.331</v>
      </c>
      <c r="I1149" s="223"/>
      <c r="J1149" s="224">
        <f>ROUND(I1149*H1149,2)</f>
        <v>0</v>
      </c>
      <c r="K1149" s="220" t="s">
        <v>150</v>
      </c>
      <c r="L1149" s="44"/>
      <c r="M1149" s="225" t="s">
        <v>1</v>
      </c>
      <c r="N1149" s="226" t="s">
        <v>41</v>
      </c>
      <c r="O1149" s="91"/>
      <c r="P1149" s="227">
        <f>O1149*H1149</f>
        <v>0</v>
      </c>
      <c r="Q1149" s="227">
        <v>0</v>
      </c>
      <c r="R1149" s="227">
        <f>Q1149*H1149</f>
        <v>0</v>
      </c>
      <c r="S1149" s="227">
        <v>0</v>
      </c>
      <c r="T1149" s="228">
        <f>S1149*H1149</f>
        <v>0</v>
      </c>
      <c r="U1149" s="38"/>
      <c r="V1149" s="38"/>
      <c r="W1149" s="38"/>
      <c r="X1149" s="38"/>
      <c r="Y1149" s="38"/>
      <c r="Z1149" s="38"/>
      <c r="AA1149" s="38"/>
      <c r="AB1149" s="38"/>
      <c r="AC1149" s="38"/>
      <c r="AD1149" s="38"/>
      <c r="AE1149" s="38"/>
      <c r="AR1149" s="229" t="s">
        <v>262</v>
      </c>
      <c r="AT1149" s="229" t="s">
        <v>146</v>
      </c>
      <c r="AU1149" s="229" t="s">
        <v>86</v>
      </c>
      <c r="AY1149" s="17" t="s">
        <v>144</v>
      </c>
      <c r="BE1149" s="230">
        <f>IF(N1149="základní",J1149,0)</f>
        <v>0</v>
      </c>
      <c r="BF1149" s="230">
        <f>IF(N1149="snížená",J1149,0)</f>
        <v>0</v>
      </c>
      <c r="BG1149" s="230">
        <f>IF(N1149="zákl. přenesená",J1149,0)</f>
        <v>0</v>
      </c>
      <c r="BH1149" s="230">
        <f>IF(N1149="sníž. přenesená",J1149,0)</f>
        <v>0</v>
      </c>
      <c r="BI1149" s="230">
        <f>IF(N1149="nulová",J1149,0)</f>
        <v>0</v>
      </c>
      <c r="BJ1149" s="17" t="s">
        <v>84</v>
      </c>
      <c r="BK1149" s="230">
        <f>ROUND(I1149*H1149,2)</f>
        <v>0</v>
      </c>
      <c r="BL1149" s="17" t="s">
        <v>262</v>
      </c>
      <c r="BM1149" s="229" t="s">
        <v>1639</v>
      </c>
    </row>
    <row r="1150" s="2" customFormat="1">
      <c r="A1150" s="38"/>
      <c r="B1150" s="39"/>
      <c r="C1150" s="40"/>
      <c r="D1150" s="231" t="s">
        <v>153</v>
      </c>
      <c r="E1150" s="40"/>
      <c r="F1150" s="232" t="s">
        <v>1640</v>
      </c>
      <c r="G1150" s="40"/>
      <c r="H1150" s="40"/>
      <c r="I1150" s="233"/>
      <c r="J1150" s="40"/>
      <c r="K1150" s="40"/>
      <c r="L1150" s="44"/>
      <c r="M1150" s="234"/>
      <c r="N1150" s="235"/>
      <c r="O1150" s="91"/>
      <c r="P1150" s="91"/>
      <c r="Q1150" s="91"/>
      <c r="R1150" s="91"/>
      <c r="S1150" s="91"/>
      <c r="T1150" s="92"/>
      <c r="U1150" s="38"/>
      <c r="V1150" s="38"/>
      <c r="W1150" s="38"/>
      <c r="X1150" s="38"/>
      <c r="Y1150" s="38"/>
      <c r="Z1150" s="38"/>
      <c r="AA1150" s="38"/>
      <c r="AB1150" s="38"/>
      <c r="AC1150" s="38"/>
      <c r="AD1150" s="38"/>
      <c r="AE1150" s="38"/>
      <c r="AT1150" s="17" t="s">
        <v>153</v>
      </c>
      <c r="AU1150" s="17" t="s">
        <v>86</v>
      </c>
    </row>
    <row r="1151" s="12" customFormat="1" ht="22.8" customHeight="1">
      <c r="A1151" s="12"/>
      <c r="B1151" s="202"/>
      <c r="C1151" s="203"/>
      <c r="D1151" s="204" t="s">
        <v>75</v>
      </c>
      <c r="E1151" s="216" t="s">
        <v>1641</v>
      </c>
      <c r="F1151" s="216" t="s">
        <v>1642</v>
      </c>
      <c r="G1151" s="203"/>
      <c r="H1151" s="203"/>
      <c r="I1151" s="206"/>
      <c r="J1151" s="217">
        <f>BK1151</f>
        <v>0</v>
      </c>
      <c r="K1151" s="203"/>
      <c r="L1151" s="208"/>
      <c r="M1151" s="209"/>
      <c r="N1151" s="210"/>
      <c r="O1151" s="210"/>
      <c r="P1151" s="211">
        <f>SUM(P1152:P1184)</f>
        <v>0</v>
      </c>
      <c r="Q1151" s="210"/>
      <c r="R1151" s="211">
        <f>SUM(R1152:R1184)</f>
        <v>0.7326144</v>
      </c>
      <c r="S1151" s="210"/>
      <c r="T1151" s="212">
        <f>SUM(T1152:T1184)</f>
        <v>0.14205250000000003</v>
      </c>
      <c r="U1151" s="12"/>
      <c r="V1151" s="12"/>
      <c r="W1151" s="12"/>
      <c r="X1151" s="12"/>
      <c r="Y1151" s="12"/>
      <c r="Z1151" s="12"/>
      <c r="AA1151" s="12"/>
      <c r="AB1151" s="12"/>
      <c r="AC1151" s="12"/>
      <c r="AD1151" s="12"/>
      <c r="AE1151" s="12"/>
      <c r="AR1151" s="213" t="s">
        <v>86</v>
      </c>
      <c r="AT1151" s="214" t="s">
        <v>75</v>
      </c>
      <c r="AU1151" s="214" t="s">
        <v>84</v>
      </c>
      <c r="AY1151" s="213" t="s">
        <v>144</v>
      </c>
      <c r="BK1151" s="215">
        <f>SUM(BK1152:BK1184)</f>
        <v>0</v>
      </c>
    </row>
    <row r="1152" s="2" customFormat="1" ht="21.75" customHeight="1">
      <c r="A1152" s="38"/>
      <c r="B1152" s="39"/>
      <c r="C1152" s="218" t="s">
        <v>1643</v>
      </c>
      <c r="D1152" s="218" t="s">
        <v>146</v>
      </c>
      <c r="E1152" s="219" t="s">
        <v>1644</v>
      </c>
      <c r="F1152" s="220" t="s">
        <v>1645</v>
      </c>
      <c r="G1152" s="221" t="s">
        <v>149</v>
      </c>
      <c r="H1152" s="222">
        <v>38.640000000000001</v>
      </c>
      <c r="I1152" s="223"/>
      <c r="J1152" s="224">
        <f>ROUND(I1152*H1152,2)</f>
        <v>0</v>
      </c>
      <c r="K1152" s="220" t="s">
        <v>150</v>
      </c>
      <c r="L1152" s="44"/>
      <c r="M1152" s="225" t="s">
        <v>1</v>
      </c>
      <c r="N1152" s="226" t="s">
        <v>41</v>
      </c>
      <c r="O1152" s="91"/>
      <c r="P1152" s="227">
        <f>O1152*H1152</f>
        <v>0</v>
      </c>
      <c r="Q1152" s="227">
        <v>0</v>
      </c>
      <c r="R1152" s="227">
        <f>Q1152*H1152</f>
        <v>0</v>
      </c>
      <c r="S1152" s="227">
        <v>0</v>
      </c>
      <c r="T1152" s="228">
        <f>S1152*H1152</f>
        <v>0</v>
      </c>
      <c r="U1152" s="38"/>
      <c r="V1152" s="38"/>
      <c r="W1152" s="38"/>
      <c r="X1152" s="38"/>
      <c r="Y1152" s="38"/>
      <c r="Z1152" s="38"/>
      <c r="AA1152" s="38"/>
      <c r="AB1152" s="38"/>
      <c r="AC1152" s="38"/>
      <c r="AD1152" s="38"/>
      <c r="AE1152" s="38"/>
      <c r="AR1152" s="229" t="s">
        <v>262</v>
      </c>
      <c r="AT1152" s="229" t="s">
        <v>146</v>
      </c>
      <c r="AU1152" s="229" t="s">
        <v>86</v>
      </c>
      <c r="AY1152" s="17" t="s">
        <v>144</v>
      </c>
      <c r="BE1152" s="230">
        <f>IF(N1152="základní",J1152,0)</f>
        <v>0</v>
      </c>
      <c r="BF1152" s="230">
        <f>IF(N1152="snížená",J1152,0)</f>
        <v>0</v>
      </c>
      <c r="BG1152" s="230">
        <f>IF(N1152="zákl. přenesená",J1152,0)</f>
        <v>0</v>
      </c>
      <c r="BH1152" s="230">
        <f>IF(N1152="sníž. přenesená",J1152,0)</f>
        <v>0</v>
      </c>
      <c r="BI1152" s="230">
        <f>IF(N1152="nulová",J1152,0)</f>
        <v>0</v>
      </c>
      <c r="BJ1152" s="17" t="s">
        <v>84</v>
      </c>
      <c r="BK1152" s="230">
        <f>ROUND(I1152*H1152,2)</f>
        <v>0</v>
      </c>
      <c r="BL1152" s="17" t="s">
        <v>262</v>
      </c>
      <c r="BM1152" s="229" t="s">
        <v>1646</v>
      </c>
    </row>
    <row r="1153" s="2" customFormat="1">
      <c r="A1153" s="38"/>
      <c r="B1153" s="39"/>
      <c r="C1153" s="40"/>
      <c r="D1153" s="231" t="s">
        <v>153</v>
      </c>
      <c r="E1153" s="40"/>
      <c r="F1153" s="232" t="s">
        <v>1647</v>
      </c>
      <c r="G1153" s="40"/>
      <c r="H1153" s="40"/>
      <c r="I1153" s="233"/>
      <c r="J1153" s="40"/>
      <c r="K1153" s="40"/>
      <c r="L1153" s="44"/>
      <c r="M1153" s="234"/>
      <c r="N1153" s="235"/>
      <c r="O1153" s="91"/>
      <c r="P1153" s="91"/>
      <c r="Q1153" s="91"/>
      <c r="R1153" s="91"/>
      <c r="S1153" s="91"/>
      <c r="T1153" s="92"/>
      <c r="U1153" s="38"/>
      <c r="V1153" s="38"/>
      <c r="W1153" s="38"/>
      <c r="X1153" s="38"/>
      <c r="Y1153" s="38"/>
      <c r="Z1153" s="38"/>
      <c r="AA1153" s="38"/>
      <c r="AB1153" s="38"/>
      <c r="AC1153" s="38"/>
      <c r="AD1153" s="38"/>
      <c r="AE1153" s="38"/>
      <c r="AT1153" s="17" t="s">
        <v>153</v>
      </c>
      <c r="AU1153" s="17" t="s">
        <v>86</v>
      </c>
    </row>
    <row r="1154" s="13" customFormat="1">
      <c r="A1154" s="13"/>
      <c r="B1154" s="236"/>
      <c r="C1154" s="237"/>
      <c r="D1154" s="238" t="s">
        <v>155</v>
      </c>
      <c r="E1154" s="239" t="s">
        <v>1</v>
      </c>
      <c r="F1154" s="240" t="s">
        <v>547</v>
      </c>
      <c r="G1154" s="237"/>
      <c r="H1154" s="239" t="s">
        <v>1</v>
      </c>
      <c r="I1154" s="241"/>
      <c r="J1154" s="237"/>
      <c r="K1154" s="237"/>
      <c r="L1154" s="242"/>
      <c r="M1154" s="243"/>
      <c r="N1154" s="244"/>
      <c r="O1154" s="244"/>
      <c r="P1154" s="244"/>
      <c r="Q1154" s="244"/>
      <c r="R1154" s="244"/>
      <c r="S1154" s="244"/>
      <c r="T1154" s="245"/>
      <c r="U1154" s="13"/>
      <c r="V1154" s="13"/>
      <c r="W1154" s="13"/>
      <c r="X1154" s="13"/>
      <c r="Y1154" s="13"/>
      <c r="Z1154" s="13"/>
      <c r="AA1154" s="13"/>
      <c r="AB1154" s="13"/>
      <c r="AC1154" s="13"/>
      <c r="AD1154" s="13"/>
      <c r="AE1154" s="13"/>
      <c r="AT1154" s="246" t="s">
        <v>155</v>
      </c>
      <c r="AU1154" s="246" t="s">
        <v>86</v>
      </c>
      <c r="AV1154" s="13" t="s">
        <v>84</v>
      </c>
      <c r="AW1154" s="13" t="s">
        <v>33</v>
      </c>
      <c r="AX1154" s="13" t="s">
        <v>76</v>
      </c>
      <c r="AY1154" s="246" t="s">
        <v>144</v>
      </c>
    </row>
    <row r="1155" s="14" customFormat="1">
      <c r="A1155" s="14"/>
      <c r="B1155" s="247"/>
      <c r="C1155" s="248"/>
      <c r="D1155" s="238" t="s">
        <v>155</v>
      </c>
      <c r="E1155" s="249" t="s">
        <v>1</v>
      </c>
      <c r="F1155" s="250" t="s">
        <v>1648</v>
      </c>
      <c r="G1155" s="248"/>
      <c r="H1155" s="251">
        <v>38.640000000000001</v>
      </c>
      <c r="I1155" s="252"/>
      <c r="J1155" s="248"/>
      <c r="K1155" s="248"/>
      <c r="L1155" s="253"/>
      <c r="M1155" s="254"/>
      <c r="N1155" s="255"/>
      <c r="O1155" s="255"/>
      <c r="P1155" s="255"/>
      <c r="Q1155" s="255"/>
      <c r="R1155" s="255"/>
      <c r="S1155" s="255"/>
      <c r="T1155" s="256"/>
      <c r="U1155" s="14"/>
      <c r="V1155" s="14"/>
      <c r="W1155" s="14"/>
      <c r="X1155" s="14"/>
      <c r="Y1155" s="14"/>
      <c r="Z1155" s="14"/>
      <c r="AA1155" s="14"/>
      <c r="AB1155" s="14"/>
      <c r="AC1155" s="14"/>
      <c r="AD1155" s="14"/>
      <c r="AE1155" s="14"/>
      <c r="AT1155" s="257" t="s">
        <v>155</v>
      </c>
      <c r="AU1155" s="257" t="s">
        <v>86</v>
      </c>
      <c r="AV1155" s="14" t="s">
        <v>86</v>
      </c>
      <c r="AW1155" s="14" t="s">
        <v>33</v>
      </c>
      <c r="AX1155" s="14" t="s">
        <v>84</v>
      </c>
      <c r="AY1155" s="257" t="s">
        <v>144</v>
      </c>
    </row>
    <row r="1156" s="2" customFormat="1" ht="24.15" customHeight="1">
      <c r="A1156" s="38"/>
      <c r="B1156" s="39"/>
      <c r="C1156" s="218" t="s">
        <v>1649</v>
      </c>
      <c r="D1156" s="218" t="s">
        <v>146</v>
      </c>
      <c r="E1156" s="219" t="s">
        <v>1650</v>
      </c>
      <c r="F1156" s="220" t="s">
        <v>1651</v>
      </c>
      <c r="G1156" s="221" t="s">
        <v>149</v>
      </c>
      <c r="H1156" s="222">
        <v>38.640000000000001</v>
      </c>
      <c r="I1156" s="223"/>
      <c r="J1156" s="224">
        <f>ROUND(I1156*H1156,2)</f>
        <v>0</v>
      </c>
      <c r="K1156" s="220" t="s">
        <v>150</v>
      </c>
      <c r="L1156" s="44"/>
      <c r="M1156" s="225" t="s">
        <v>1</v>
      </c>
      <c r="N1156" s="226" t="s">
        <v>41</v>
      </c>
      <c r="O1156" s="91"/>
      <c r="P1156" s="227">
        <f>O1156*H1156</f>
        <v>0</v>
      </c>
      <c r="Q1156" s="227">
        <v>0</v>
      </c>
      <c r="R1156" s="227">
        <f>Q1156*H1156</f>
        <v>0</v>
      </c>
      <c r="S1156" s="227">
        <v>0</v>
      </c>
      <c r="T1156" s="228">
        <f>S1156*H1156</f>
        <v>0</v>
      </c>
      <c r="U1156" s="38"/>
      <c r="V1156" s="38"/>
      <c r="W1156" s="38"/>
      <c r="X1156" s="38"/>
      <c r="Y1156" s="38"/>
      <c r="Z1156" s="38"/>
      <c r="AA1156" s="38"/>
      <c r="AB1156" s="38"/>
      <c r="AC1156" s="38"/>
      <c r="AD1156" s="38"/>
      <c r="AE1156" s="38"/>
      <c r="AR1156" s="229" t="s">
        <v>262</v>
      </c>
      <c r="AT1156" s="229" t="s">
        <v>146</v>
      </c>
      <c r="AU1156" s="229" t="s">
        <v>86</v>
      </c>
      <c r="AY1156" s="17" t="s">
        <v>144</v>
      </c>
      <c r="BE1156" s="230">
        <f>IF(N1156="základní",J1156,0)</f>
        <v>0</v>
      </c>
      <c r="BF1156" s="230">
        <f>IF(N1156="snížená",J1156,0)</f>
        <v>0</v>
      </c>
      <c r="BG1156" s="230">
        <f>IF(N1156="zákl. přenesená",J1156,0)</f>
        <v>0</v>
      </c>
      <c r="BH1156" s="230">
        <f>IF(N1156="sníž. přenesená",J1156,0)</f>
        <v>0</v>
      </c>
      <c r="BI1156" s="230">
        <f>IF(N1156="nulová",J1156,0)</f>
        <v>0</v>
      </c>
      <c r="BJ1156" s="17" t="s">
        <v>84</v>
      </c>
      <c r="BK1156" s="230">
        <f>ROUND(I1156*H1156,2)</f>
        <v>0</v>
      </c>
      <c r="BL1156" s="17" t="s">
        <v>262</v>
      </c>
      <c r="BM1156" s="229" t="s">
        <v>1652</v>
      </c>
    </row>
    <row r="1157" s="2" customFormat="1">
      <c r="A1157" s="38"/>
      <c r="B1157" s="39"/>
      <c r="C1157" s="40"/>
      <c r="D1157" s="231" t="s">
        <v>153</v>
      </c>
      <c r="E1157" s="40"/>
      <c r="F1157" s="232" t="s">
        <v>1653</v>
      </c>
      <c r="G1157" s="40"/>
      <c r="H1157" s="40"/>
      <c r="I1157" s="233"/>
      <c r="J1157" s="40"/>
      <c r="K1157" s="40"/>
      <c r="L1157" s="44"/>
      <c r="M1157" s="234"/>
      <c r="N1157" s="235"/>
      <c r="O1157" s="91"/>
      <c r="P1157" s="91"/>
      <c r="Q1157" s="91"/>
      <c r="R1157" s="91"/>
      <c r="S1157" s="91"/>
      <c r="T1157" s="92"/>
      <c r="U1157" s="38"/>
      <c r="V1157" s="38"/>
      <c r="W1157" s="38"/>
      <c r="X1157" s="38"/>
      <c r="Y1157" s="38"/>
      <c r="Z1157" s="38"/>
      <c r="AA1157" s="38"/>
      <c r="AB1157" s="38"/>
      <c r="AC1157" s="38"/>
      <c r="AD1157" s="38"/>
      <c r="AE1157" s="38"/>
      <c r="AT1157" s="17" t="s">
        <v>153</v>
      </c>
      <c r="AU1157" s="17" t="s">
        <v>86</v>
      </c>
    </row>
    <row r="1158" s="2" customFormat="1" ht="24.15" customHeight="1">
      <c r="A1158" s="38"/>
      <c r="B1158" s="39"/>
      <c r="C1158" s="218" t="s">
        <v>1654</v>
      </c>
      <c r="D1158" s="218" t="s">
        <v>146</v>
      </c>
      <c r="E1158" s="219" t="s">
        <v>1655</v>
      </c>
      <c r="F1158" s="220" t="s">
        <v>1656</v>
      </c>
      <c r="G1158" s="221" t="s">
        <v>149</v>
      </c>
      <c r="H1158" s="222">
        <v>38.640000000000001</v>
      </c>
      <c r="I1158" s="223"/>
      <c r="J1158" s="224">
        <f>ROUND(I1158*H1158,2)</f>
        <v>0</v>
      </c>
      <c r="K1158" s="220" t="s">
        <v>150</v>
      </c>
      <c r="L1158" s="44"/>
      <c r="M1158" s="225" t="s">
        <v>1</v>
      </c>
      <c r="N1158" s="226" t="s">
        <v>41</v>
      </c>
      <c r="O1158" s="91"/>
      <c r="P1158" s="227">
        <f>O1158*H1158</f>
        <v>0</v>
      </c>
      <c r="Q1158" s="227">
        <v>0</v>
      </c>
      <c r="R1158" s="227">
        <f>Q1158*H1158</f>
        <v>0</v>
      </c>
      <c r="S1158" s="227">
        <v>0</v>
      </c>
      <c r="T1158" s="228">
        <f>S1158*H1158</f>
        <v>0</v>
      </c>
      <c r="U1158" s="38"/>
      <c r="V1158" s="38"/>
      <c r="W1158" s="38"/>
      <c r="X1158" s="38"/>
      <c r="Y1158" s="38"/>
      <c r="Z1158" s="38"/>
      <c r="AA1158" s="38"/>
      <c r="AB1158" s="38"/>
      <c r="AC1158" s="38"/>
      <c r="AD1158" s="38"/>
      <c r="AE1158" s="38"/>
      <c r="AR1158" s="229" t="s">
        <v>262</v>
      </c>
      <c r="AT1158" s="229" t="s">
        <v>146</v>
      </c>
      <c r="AU1158" s="229" t="s">
        <v>86</v>
      </c>
      <c r="AY1158" s="17" t="s">
        <v>144</v>
      </c>
      <c r="BE1158" s="230">
        <f>IF(N1158="základní",J1158,0)</f>
        <v>0</v>
      </c>
      <c r="BF1158" s="230">
        <f>IF(N1158="snížená",J1158,0)</f>
        <v>0</v>
      </c>
      <c r="BG1158" s="230">
        <f>IF(N1158="zákl. přenesená",J1158,0)</f>
        <v>0</v>
      </c>
      <c r="BH1158" s="230">
        <f>IF(N1158="sníž. přenesená",J1158,0)</f>
        <v>0</v>
      </c>
      <c r="BI1158" s="230">
        <f>IF(N1158="nulová",J1158,0)</f>
        <v>0</v>
      </c>
      <c r="BJ1158" s="17" t="s">
        <v>84</v>
      </c>
      <c r="BK1158" s="230">
        <f>ROUND(I1158*H1158,2)</f>
        <v>0</v>
      </c>
      <c r="BL1158" s="17" t="s">
        <v>262</v>
      </c>
      <c r="BM1158" s="229" t="s">
        <v>1657</v>
      </c>
    </row>
    <row r="1159" s="2" customFormat="1">
      <c r="A1159" s="38"/>
      <c r="B1159" s="39"/>
      <c r="C1159" s="40"/>
      <c r="D1159" s="231" t="s">
        <v>153</v>
      </c>
      <c r="E1159" s="40"/>
      <c r="F1159" s="232" t="s">
        <v>1658</v>
      </c>
      <c r="G1159" s="40"/>
      <c r="H1159" s="40"/>
      <c r="I1159" s="233"/>
      <c r="J1159" s="40"/>
      <c r="K1159" s="40"/>
      <c r="L1159" s="44"/>
      <c r="M1159" s="234"/>
      <c r="N1159" s="235"/>
      <c r="O1159" s="91"/>
      <c r="P1159" s="91"/>
      <c r="Q1159" s="91"/>
      <c r="R1159" s="91"/>
      <c r="S1159" s="91"/>
      <c r="T1159" s="92"/>
      <c r="U1159" s="38"/>
      <c r="V1159" s="38"/>
      <c r="W1159" s="38"/>
      <c r="X1159" s="38"/>
      <c r="Y1159" s="38"/>
      <c r="Z1159" s="38"/>
      <c r="AA1159" s="38"/>
      <c r="AB1159" s="38"/>
      <c r="AC1159" s="38"/>
      <c r="AD1159" s="38"/>
      <c r="AE1159" s="38"/>
      <c r="AT1159" s="17" t="s">
        <v>153</v>
      </c>
      <c r="AU1159" s="17" t="s">
        <v>86</v>
      </c>
    </row>
    <row r="1160" s="13" customFormat="1">
      <c r="A1160" s="13"/>
      <c r="B1160" s="236"/>
      <c r="C1160" s="237"/>
      <c r="D1160" s="238" t="s">
        <v>155</v>
      </c>
      <c r="E1160" s="239" t="s">
        <v>1</v>
      </c>
      <c r="F1160" s="240" t="s">
        <v>547</v>
      </c>
      <c r="G1160" s="237"/>
      <c r="H1160" s="239" t="s">
        <v>1</v>
      </c>
      <c r="I1160" s="241"/>
      <c r="J1160" s="237"/>
      <c r="K1160" s="237"/>
      <c r="L1160" s="242"/>
      <c r="M1160" s="243"/>
      <c r="N1160" s="244"/>
      <c r="O1160" s="244"/>
      <c r="P1160" s="244"/>
      <c r="Q1160" s="244"/>
      <c r="R1160" s="244"/>
      <c r="S1160" s="244"/>
      <c r="T1160" s="245"/>
      <c r="U1160" s="13"/>
      <c r="V1160" s="13"/>
      <c r="W1160" s="13"/>
      <c r="X1160" s="13"/>
      <c r="Y1160" s="13"/>
      <c r="Z1160" s="13"/>
      <c r="AA1160" s="13"/>
      <c r="AB1160" s="13"/>
      <c r="AC1160" s="13"/>
      <c r="AD1160" s="13"/>
      <c r="AE1160" s="13"/>
      <c r="AT1160" s="246" t="s">
        <v>155</v>
      </c>
      <c r="AU1160" s="246" t="s">
        <v>86</v>
      </c>
      <c r="AV1160" s="13" t="s">
        <v>84</v>
      </c>
      <c r="AW1160" s="13" t="s">
        <v>33</v>
      </c>
      <c r="AX1160" s="13" t="s">
        <v>76</v>
      </c>
      <c r="AY1160" s="246" t="s">
        <v>144</v>
      </c>
    </row>
    <row r="1161" s="14" customFormat="1">
      <c r="A1161" s="14"/>
      <c r="B1161" s="247"/>
      <c r="C1161" s="248"/>
      <c r="D1161" s="238" t="s">
        <v>155</v>
      </c>
      <c r="E1161" s="249" t="s">
        <v>1</v>
      </c>
      <c r="F1161" s="250" t="s">
        <v>1648</v>
      </c>
      <c r="G1161" s="248"/>
      <c r="H1161" s="251">
        <v>38.640000000000001</v>
      </c>
      <c r="I1161" s="252"/>
      <c r="J1161" s="248"/>
      <c r="K1161" s="248"/>
      <c r="L1161" s="253"/>
      <c r="M1161" s="254"/>
      <c r="N1161" s="255"/>
      <c r="O1161" s="255"/>
      <c r="P1161" s="255"/>
      <c r="Q1161" s="255"/>
      <c r="R1161" s="255"/>
      <c r="S1161" s="255"/>
      <c r="T1161" s="256"/>
      <c r="U1161" s="14"/>
      <c r="V1161" s="14"/>
      <c r="W1161" s="14"/>
      <c r="X1161" s="14"/>
      <c r="Y1161" s="14"/>
      <c r="Z1161" s="14"/>
      <c r="AA1161" s="14"/>
      <c r="AB1161" s="14"/>
      <c r="AC1161" s="14"/>
      <c r="AD1161" s="14"/>
      <c r="AE1161" s="14"/>
      <c r="AT1161" s="257" t="s">
        <v>155</v>
      </c>
      <c r="AU1161" s="257" t="s">
        <v>86</v>
      </c>
      <c r="AV1161" s="14" t="s">
        <v>86</v>
      </c>
      <c r="AW1161" s="14" t="s">
        <v>33</v>
      </c>
      <c r="AX1161" s="14" t="s">
        <v>84</v>
      </c>
      <c r="AY1161" s="257" t="s">
        <v>144</v>
      </c>
    </row>
    <row r="1162" s="2" customFormat="1" ht="16.5" customHeight="1">
      <c r="A1162" s="38"/>
      <c r="B1162" s="39"/>
      <c r="C1162" s="218" t="s">
        <v>1659</v>
      </c>
      <c r="D1162" s="218" t="s">
        <v>146</v>
      </c>
      <c r="E1162" s="219" t="s">
        <v>1660</v>
      </c>
      <c r="F1162" s="220" t="s">
        <v>1661</v>
      </c>
      <c r="G1162" s="221" t="s">
        <v>149</v>
      </c>
      <c r="H1162" s="222">
        <v>38.640000000000001</v>
      </c>
      <c r="I1162" s="223"/>
      <c r="J1162" s="224">
        <f>ROUND(I1162*H1162,2)</f>
        <v>0</v>
      </c>
      <c r="K1162" s="220" t="s">
        <v>150</v>
      </c>
      <c r="L1162" s="44"/>
      <c r="M1162" s="225" t="s">
        <v>1</v>
      </c>
      <c r="N1162" s="226" t="s">
        <v>41</v>
      </c>
      <c r="O1162" s="91"/>
      <c r="P1162" s="227">
        <f>O1162*H1162</f>
        <v>0</v>
      </c>
      <c r="Q1162" s="227">
        <v>0</v>
      </c>
      <c r="R1162" s="227">
        <f>Q1162*H1162</f>
        <v>0</v>
      </c>
      <c r="S1162" s="227">
        <v>0</v>
      </c>
      <c r="T1162" s="228">
        <f>S1162*H1162</f>
        <v>0</v>
      </c>
      <c r="U1162" s="38"/>
      <c r="V1162" s="38"/>
      <c r="W1162" s="38"/>
      <c r="X1162" s="38"/>
      <c r="Y1162" s="38"/>
      <c r="Z1162" s="38"/>
      <c r="AA1162" s="38"/>
      <c r="AB1162" s="38"/>
      <c r="AC1162" s="38"/>
      <c r="AD1162" s="38"/>
      <c r="AE1162" s="38"/>
      <c r="AR1162" s="229" t="s">
        <v>262</v>
      </c>
      <c r="AT1162" s="229" t="s">
        <v>146</v>
      </c>
      <c r="AU1162" s="229" t="s">
        <v>86</v>
      </c>
      <c r="AY1162" s="17" t="s">
        <v>144</v>
      </c>
      <c r="BE1162" s="230">
        <f>IF(N1162="základní",J1162,0)</f>
        <v>0</v>
      </c>
      <c r="BF1162" s="230">
        <f>IF(N1162="snížená",J1162,0)</f>
        <v>0</v>
      </c>
      <c r="BG1162" s="230">
        <f>IF(N1162="zákl. přenesená",J1162,0)</f>
        <v>0</v>
      </c>
      <c r="BH1162" s="230">
        <f>IF(N1162="sníž. přenesená",J1162,0)</f>
        <v>0</v>
      </c>
      <c r="BI1162" s="230">
        <f>IF(N1162="nulová",J1162,0)</f>
        <v>0</v>
      </c>
      <c r="BJ1162" s="17" t="s">
        <v>84</v>
      </c>
      <c r="BK1162" s="230">
        <f>ROUND(I1162*H1162,2)</f>
        <v>0</v>
      </c>
      <c r="BL1162" s="17" t="s">
        <v>262</v>
      </c>
      <c r="BM1162" s="229" t="s">
        <v>1662</v>
      </c>
    </row>
    <row r="1163" s="2" customFormat="1">
      <c r="A1163" s="38"/>
      <c r="B1163" s="39"/>
      <c r="C1163" s="40"/>
      <c r="D1163" s="231" t="s">
        <v>153</v>
      </c>
      <c r="E1163" s="40"/>
      <c r="F1163" s="232" t="s">
        <v>1663</v>
      </c>
      <c r="G1163" s="40"/>
      <c r="H1163" s="40"/>
      <c r="I1163" s="233"/>
      <c r="J1163" s="40"/>
      <c r="K1163" s="40"/>
      <c r="L1163" s="44"/>
      <c r="M1163" s="234"/>
      <c r="N1163" s="235"/>
      <c r="O1163" s="91"/>
      <c r="P1163" s="91"/>
      <c r="Q1163" s="91"/>
      <c r="R1163" s="91"/>
      <c r="S1163" s="91"/>
      <c r="T1163" s="92"/>
      <c r="U1163" s="38"/>
      <c r="V1163" s="38"/>
      <c r="W1163" s="38"/>
      <c r="X1163" s="38"/>
      <c r="Y1163" s="38"/>
      <c r="Z1163" s="38"/>
      <c r="AA1163" s="38"/>
      <c r="AB1163" s="38"/>
      <c r="AC1163" s="38"/>
      <c r="AD1163" s="38"/>
      <c r="AE1163" s="38"/>
      <c r="AT1163" s="17" t="s">
        <v>153</v>
      </c>
      <c r="AU1163" s="17" t="s">
        <v>86</v>
      </c>
    </row>
    <row r="1164" s="2" customFormat="1" ht="24.15" customHeight="1">
      <c r="A1164" s="38"/>
      <c r="B1164" s="39"/>
      <c r="C1164" s="218" t="s">
        <v>1664</v>
      </c>
      <c r="D1164" s="218" t="s">
        <v>146</v>
      </c>
      <c r="E1164" s="219" t="s">
        <v>1665</v>
      </c>
      <c r="F1164" s="220" t="s">
        <v>1666</v>
      </c>
      <c r="G1164" s="221" t="s">
        <v>149</v>
      </c>
      <c r="H1164" s="222">
        <v>38.640000000000001</v>
      </c>
      <c r="I1164" s="223"/>
      <c r="J1164" s="224">
        <f>ROUND(I1164*H1164,2)</f>
        <v>0</v>
      </c>
      <c r="K1164" s="220" t="s">
        <v>150</v>
      </c>
      <c r="L1164" s="44"/>
      <c r="M1164" s="225" t="s">
        <v>1</v>
      </c>
      <c r="N1164" s="226" t="s">
        <v>41</v>
      </c>
      <c r="O1164" s="91"/>
      <c r="P1164" s="227">
        <f>O1164*H1164</f>
        <v>0</v>
      </c>
      <c r="Q1164" s="227">
        <v>3.0000000000000001E-05</v>
      </c>
      <c r="R1164" s="227">
        <f>Q1164*H1164</f>
        <v>0.0011592</v>
      </c>
      <c r="S1164" s="227">
        <v>0</v>
      </c>
      <c r="T1164" s="228">
        <f>S1164*H1164</f>
        <v>0</v>
      </c>
      <c r="U1164" s="38"/>
      <c r="V1164" s="38"/>
      <c r="W1164" s="38"/>
      <c r="X1164" s="38"/>
      <c r="Y1164" s="38"/>
      <c r="Z1164" s="38"/>
      <c r="AA1164" s="38"/>
      <c r="AB1164" s="38"/>
      <c r="AC1164" s="38"/>
      <c r="AD1164" s="38"/>
      <c r="AE1164" s="38"/>
      <c r="AR1164" s="229" t="s">
        <v>262</v>
      </c>
      <c r="AT1164" s="229" t="s">
        <v>146</v>
      </c>
      <c r="AU1164" s="229" t="s">
        <v>86</v>
      </c>
      <c r="AY1164" s="17" t="s">
        <v>144</v>
      </c>
      <c r="BE1164" s="230">
        <f>IF(N1164="základní",J1164,0)</f>
        <v>0</v>
      </c>
      <c r="BF1164" s="230">
        <f>IF(N1164="snížená",J1164,0)</f>
        <v>0</v>
      </c>
      <c r="BG1164" s="230">
        <f>IF(N1164="zákl. přenesená",J1164,0)</f>
        <v>0</v>
      </c>
      <c r="BH1164" s="230">
        <f>IF(N1164="sníž. přenesená",J1164,0)</f>
        <v>0</v>
      </c>
      <c r="BI1164" s="230">
        <f>IF(N1164="nulová",J1164,0)</f>
        <v>0</v>
      </c>
      <c r="BJ1164" s="17" t="s">
        <v>84</v>
      </c>
      <c r="BK1164" s="230">
        <f>ROUND(I1164*H1164,2)</f>
        <v>0</v>
      </c>
      <c r="BL1164" s="17" t="s">
        <v>262</v>
      </c>
      <c r="BM1164" s="229" t="s">
        <v>1667</v>
      </c>
    </row>
    <row r="1165" s="2" customFormat="1">
      <c r="A1165" s="38"/>
      <c r="B1165" s="39"/>
      <c r="C1165" s="40"/>
      <c r="D1165" s="231" t="s">
        <v>153</v>
      </c>
      <c r="E1165" s="40"/>
      <c r="F1165" s="232" t="s">
        <v>1668</v>
      </c>
      <c r="G1165" s="40"/>
      <c r="H1165" s="40"/>
      <c r="I1165" s="233"/>
      <c r="J1165" s="40"/>
      <c r="K1165" s="40"/>
      <c r="L1165" s="44"/>
      <c r="M1165" s="234"/>
      <c r="N1165" s="235"/>
      <c r="O1165" s="91"/>
      <c r="P1165" s="91"/>
      <c r="Q1165" s="91"/>
      <c r="R1165" s="91"/>
      <c r="S1165" s="91"/>
      <c r="T1165" s="92"/>
      <c r="U1165" s="38"/>
      <c r="V1165" s="38"/>
      <c r="W1165" s="38"/>
      <c r="X1165" s="38"/>
      <c r="Y1165" s="38"/>
      <c r="Z1165" s="38"/>
      <c r="AA1165" s="38"/>
      <c r="AB1165" s="38"/>
      <c r="AC1165" s="38"/>
      <c r="AD1165" s="38"/>
      <c r="AE1165" s="38"/>
      <c r="AT1165" s="17" t="s">
        <v>153</v>
      </c>
      <c r="AU1165" s="17" t="s">
        <v>86</v>
      </c>
    </row>
    <row r="1166" s="2" customFormat="1" ht="37.8" customHeight="1">
      <c r="A1166" s="38"/>
      <c r="B1166" s="39"/>
      <c r="C1166" s="218" t="s">
        <v>1669</v>
      </c>
      <c r="D1166" s="218" t="s">
        <v>146</v>
      </c>
      <c r="E1166" s="219" t="s">
        <v>1670</v>
      </c>
      <c r="F1166" s="220" t="s">
        <v>1671</v>
      </c>
      <c r="G1166" s="221" t="s">
        <v>149</v>
      </c>
      <c r="H1166" s="222">
        <v>38.640000000000001</v>
      </c>
      <c r="I1166" s="223"/>
      <c r="J1166" s="224">
        <f>ROUND(I1166*H1166,2)</f>
        <v>0</v>
      </c>
      <c r="K1166" s="220" t="s">
        <v>150</v>
      </c>
      <c r="L1166" s="44"/>
      <c r="M1166" s="225" t="s">
        <v>1</v>
      </c>
      <c r="N1166" s="226" t="s">
        <v>41</v>
      </c>
      <c r="O1166" s="91"/>
      <c r="P1166" s="227">
        <f>O1166*H1166</f>
        <v>0</v>
      </c>
      <c r="Q1166" s="227">
        <v>0.014999999999999999</v>
      </c>
      <c r="R1166" s="227">
        <f>Q1166*H1166</f>
        <v>0.5796</v>
      </c>
      <c r="S1166" s="227">
        <v>0</v>
      </c>
      <c r="T1166" s="228">
        <f>S1166*H1166</f>
        <v>0</v>
      </c>
      <c r="U1166" s="38"/>
      <c r="V1166" s="38"/>
      <c r="W1166" s="38"/>
      <c r="X1166" s="38"/>
      <c r="Y1166" s="38"/>
      <c r="Z1166" s="38"/>
      <c r="AA1166" s="38"/>
      <c r="AB1166" s="38"/>
      <c r="AC1166" s="38"/>
      <c r="AD1166" s="38"/>
      <c r="AE1166" s="38"/>
      <c r="AR1166" s="229" t="s">
        <v>262</v>
      </c>
      <c r="AT1166" s="229" t="s">
        <v>146</v>
      </c>
      <c r="AU1166" s="229" t="s">
        <v>86</v>
      </c>
      <c r="AY1166" s="17" t="s">
        <v>144</v>
      </c>
      <c r="BE1166" s="230">
        <f>IF(N1166="základní",J1166,0)</f>
        <v>0</v>
      </c>
      <c r="BF1166" s="230">
        <f>IF(N1166="snížená",J1166,0)</f>
        <v>0</v>
      </c>
      <c r="BG1166" s="230">
        <f>IF(N1166="zákl. přenesená",J1166,0)</f>
        <v>0</v>
      </c>
      <c r="BH1166" s="230">
        <f>IF(N1166="sníž. přenesená",J1166,0)</f>
        <v>0</v>
      </c>
      <c r="BI1166" s="230">
        <f>IF(N1166="nulová",J1166,0)</f>
        <v>0</v>
      </c>
      <c r="BJ1166" s="17" t="s">
        <v>84</v>
      </c>
      <c r="BK1166" s="230">
        <f>ROUND(I1166*H1166,2)</f>
        <v>0</v>
      </c>
      <c r="BL1166" s="17" t="s">
        <v>262</v>
      </c>
      <c r="BM1166" s="229" t="s">
        <v>1672</v>
      </c>
    </row>
    <row r="1167" s="2" customFormat="1">
      <c r="A1167" s="38"/>
      <c r="B1167" s="39"/>
      <c r="C1167" s="40"/>
      <c r="D1167" s="231" t="s">
        <v>153</v>
      </c>
      <c r="E1167" s="40"/>
      <c r="F1167" s="232" t="s">
        <v>1673</v>
      </c>
      <c r="G1167" s="40"/>
      <c r="H1167" s="40"/>
      <c r="I1167" s="233"/>
      <c r="J1167" s="40"/>
      <c r="K1167" s="40"/>
      <c r="L1167" s="44"/>
      <c r="M1167" s="234"/>
      <c r="N1167" s="235"/>
      <c r="O1167" s="91"/>
      <c r="P1167" s="91"/>
      <c r="Q1167" s="91"/>
      <c r="R1167" s="91"/>
      <c r="S1167" s="91"/>
      <c r="T1167" s="92"/>
      <c r="U1167" s="38"/>
      <c r="V1167" s="38"/>
      <c r="W1167" s="38"/>
      <c r="X1167" s="38"/>
      <c r="Y1167" s="38"/>
      <c r="Z1167" s="38"/>
      <c r="AA1167" s="38"/>
      <c r="AB1167" s="38"/>
      <c r="AC1167" s="38"/>
      <c r="AD1167" s="38"/>
      <c r="AE1167" s="38"/>
      <c r="AT1167" s="17" t="s">
        <v>153</v>
      </c>
      <c r="AU1167" s="17" t="s">
        <v>86</v>
      </c>
    </row>
    <row r="1168" s="2" customFormat="1" ht="24.15" customHeight="1">
      <c r="A1168" s="38"/>
      <c r="B1168" s="39"/>
      <c r="C1168" s="218" t="s">
        <v>385</v>
      </c>
      <c r="D1168" s="218" t="s">
        <v>146</v>
      </c>
      <c r="E1168" s="219" t="s">
        <v>1674</v>
      </c>
      <c r="F1168" s="220" t="s">
        <v>1675</v>
      </c>
      <c r="G1168" s="221" t="s">
        <v>149</v>
      </c>
      <c r="H1168" s="222">
        <v>47.029000000000003</v>
      </c>
      <c r="I1168" s="223"/>
      <c r="J1168" s="224">
        <f>ROUND(I1168*H1168,2)</f>
        <v>0</v>
      </c>
      <c r="K1168" s="220" t="s">
        <v>150</v>
      </c>
      <c r="L1168" s="44"/>
      <c r="M1168" s="225" t="s">
        <v>1</v>
      </c>
      <c r="N1168" s="226" t="s">
        <v>41</v>
      </c>
      <c r="O1168" s="91"/>
      <c r="P1168" s="227">
        <f>O1168*H1168</f>
        <v>0</v>
      </c>
      <c r="Q1168" s="227">
        <v>0</v>
      </c>
      <c r="R1168" s="227">
        <f>Q1168*H1168</f>
        <v>0</v>
      </c>
      <c r="S1168" s="227">
        <v>0.0025000000000000001</v>
      </c>
      <c r="T1168" s="228">
        <f>S1168*H1168</f>
        <v>0.11757250000000001</v>
      </c>
      <c r="U1168" s="38"/>
      <c r="V1168" s="38"/>
      <c r="W1168" s="38"/>
      <c r="X1168" s="38"/>
      <c r="Y1168" s="38"/>
      <c r="Z1168" s="38"/>
      <c r="AA1168" s="38"/>
      <c r="AB1168" s="38"/>
      <c r="AC1168" s="38"/>
      <c r="AD1168" s="38"/>
      <c r="AE1168" s="38"/>
      <c r="AR1168" s="229" t="s">
        <v>262</v>
      </c>
      <c r="AT1168" s="229" t="s">
        <v>146</v>
      </c>
      <c r="AU1168" s="229" t="s">
        <v>86</v>
      </c>
      <c r="AY1168" s="17" t="s">
        <v>144</v>
      </c>
      <c r="BE1168" s="230">
        <f>IF(N1168="základní",J1168,0)</f>
        <v>0</v>
      </c>
      <c r="BF1168" s="230">
        <f>IF(N1168="snížená",J1168,0)</f>
        <v>0</v>
      </c>
      <c r="BG1168" s="230">
        <f>IF(N1168="zákl. přenesená",J1168,0)</f>
        <v>0</v>
      </c>
      <c r="BH1168" s="230">
        <f>IF(N1168="sníž. přenesená",J1168,0)</f>
        <v>0</v>
      </c>
      <c r="BI1168" s="230">
        <f>IF(N1168="nulová",J1168,0)</f>
        <v>0</v>
      </c>
      <c r="BJ1168" s="17" t="s">
        <v>84</v>
      </c>
      <c r="BK1168" s="230">
        <f>ROUND(I1168*H1168,2)</f>
        <v>0</v>
      </c>
      <c r="BL1168" s="17" t="s">
        <v>262</v>
      </c>
      <c r="BM1168" s="229" t="s">
        <v>1676</v>
      </c>
    </row>
    <row r="1169" s="2" customFormat="1">
      <c r="A1169" s="38"/>
      <c r="B1169" s="39"/>
      <c r="C1169" s="40"/>
      <c r="D1169" s="231" t="s">
        <v>153</v>
      </c>
      <c r="E1169" s="40"/>
      <c r="F1169" s="232" t="s">
        <v>1677</v>
      </c>
      <c r="G1169" s="40"/>
      <c r="H1169" s="40"/>
      <c r="I1169" s="233"/>
      <c r="J1169" s="40"/>
      <c r="K1169" s="40"/>
      <c r="L1169" s="44"/>
      <c r="M1169" s="234"/>
      <c r="N1169" s="235"/>
      <c r="O1169" s="91"/>
      <c r="P1169" s="91"/>
      <c r="Q1169" s="91"/>
      <c r="R1169" s="91"/>
      <c r="S1169" s="91"/>
      <c r="T1169" s="92"/>
      <c r="U1169" s="38"/>
      <c r="V1169" s="38"/>
      <c r="W1169" s="38"/>
      <c r="X1169" s="38"/>
      <c r="Y1169" s="38"/>
      <c r="Z1169" s="38"/>
      <c r="AA1169" s="38"/>
      <c r="AB1169" s="38"/>
      <c r="AC1169" s="38"/>
      <c r="AD1169" s="38"/>
      <c r="AE1169" s="38"/>
      <c r="AT1169" s="17" t="s">
        <v>153</v>
      </c>
      <c r="AU1169" s="17" t="s">
        <v>86</v>
      </c>
    </row>
    <row r="1170" s="13" customFormat="1">
      <c r="A1170" s="13"/>
      <c r="B1170" s="236"/>
      <c r="C1170" s="237"/>
      <c r="D1170" s="238" t="s">
        <v>155</v>
      </c>
      <c r="E1170" s="239" t="s">
        <v>1</v>
      </c>
      <c r="F1170" s="240" t="s">
        <v>840</v>
      </c>
      <c r="G1170" s="237"/>
      <c r="H1170" s="239" t="s">
        <v>1</v>
      </c>
      <c r="I1170" s="241"/>
      <c r="J1170" s="237"/>
      <c r="K1170" s="237"/>
      <c r="L1170" s="242"/>
      <c r="M1170" s="243"/>
      <c r="N1170" s="244"/>
      <c r="O1170" s="244"/>
      <c r="P1170" s="244"/>
      <c r="Q1170" s="244"/>
      <c r="R1170" s="244"/>
      <c r="S1170" s="244"/>
      <c r="T1170" s="245"/>
      <c r="U1170" s="13"/>
      <c r="V1170" s="13"/>
      <c r="W1170" s="13"/>
      <c r="X1170" s="13"/>
      <c r="Y1170" s="13"/>
      <c r="Z1170" s="13"/>
      <c r="AA1170" s="13"/>
      <c r="AB1170" s="13"/>
      <c r="AC1170" s="13"/>
      <c r="AD1170" s="13"/>
      <c r="AE1170" s="13"/>
      <c r="AT1170" s="246" t="s">
        <v>155</v>
      </c>
      <c r="AU1170" s="246" t="s">
        <v>86</v>
      </c>
      <c r="AV1170" s="13" t="s">
        <v>84</v>
      </c>
      <c r="AW1170" s="13" t="s">
        <v>33</v>
      </c>
      <c r="AX1170" s="13" t="s">
        <v>76</v>
      </c>
      <c r="AY1170" s="246" t="s">
        <v>144</v>
      </c>
    </row>
    <row r="1171" s="14" customFormat="1">
      <c r="A1171" s="14"/>
      <c r="B1171" s="247"/>
      <c r="C1171" s="248"/>
      <c r="D1171" s="238" t="s">
        <v>155</v>
      </c>
      <c r="E1171" s="249" t="s">
        <v>1</v>
      </c>
      <c r="F1171" s="250" t="s">
        <v>749</v>
      </c>
      <c r="G1171" s="248"/>
      <c r="H1171" s="251">
        <v>38.869</v>
      </c>
      <c r="I1171" s="252"/>
      <c r="J1171" s="248"/>
      <c r="K1171" s="248"/>
      <c r="L1171" s="253"/>
      <c r="M1171" s="254"/>
      <c r="N1171" s="255"/>
      <c r="O1171" s="255"/>
      <c r="P1171" s="255"/>
      <c r="Q1171" s="255"/>
      <c r="R1171" s="255"/>
      <c r="S1171" s="255"/>
      <c r="T1171" s="256"/>
      <c r="U1171" s="14"/>
      <c r="V1171" s="14"/>
      <c r="W1171" s="14"/>
      <c r="X1171" s="14"/>
      <c r="Y1171" s="14"/>
      <c r="Z1171" s="14"/>
      <c r="AA1171" s="14"/>
      <c r="AB1171" s="14"/>
      <c r="AC1171" s="14"/>
      <c r="AD1171" s="14"/>
      <c r="AE1171" s="14"/>
      <c r="AT1171" s="257" t="s">
        <v>155</v>
      </c>
      <c r="AU1171" s="257" t="s">
        <v>86</v>
      </c>
      <c r="AV1171" s="14" t="s">
        <v>86</v>
      </c>
      <c r="AW1171" s="14" t="s">
        <v>33</v>
      </c>
      <c r="AX1171" s="14" t="s">
        <v>76</v>
      </c>
      <c r="AY1171" s="257" t="s">
        <v>144</v>
      </c>
    </row>
    <row r="1172" s="13" customFormat="1">
      <c r="A1172" s="13"/>
      <c r="B1172" s="236"/>
      <c r="C1172" s="237"/>
      <c r="D1172" s="238" t="s">
        <v>155</v>
      </c>
      <c r="E1172" s="239" t="s">
        <v>1</v>
      </c>
      <c r="F1172" s="240" t="s">
        <v>1678</v>
      </c>
      <c r="G1172" s="237"/>
      <c r="H1172" s="239" t="s">
        <v>1</v>
      </c>
      <c r="I1172" s="241"/>
      <c r="J1172" s="237"/>
      <c r="K1172" s="237"/>
      <c r="L1172" s="242"/>
      <c r="M1172" s="243"/>
      <c r="N1172" s="244"/>
      <c r="O1172" s="244"/>
      <c r="P1172" s="244"/>
      <c r="Q1172" s="244"/>
      <c r="R1172" s="244"/>
      <c r="S1172" s="244"/>
      <c r="T1172" s="245"/>
      <c r="U1172" s="13"/>
      <c r="V1172" s="13"/>
      <c r="W1172" s="13"/>
      <c r="X1172" s="13"/>
      <c r="Y1172" s="13"/>
      <c r="Z1172" s="13"/>
      <c r="AA1172" s="13"/>
      <c r="AB1172" s="13"/>
      <c r="AC1172" s="13"/>
      <c r="AD1172" s="13"/>
      <c r="AE1172" s="13"/>
      <c r="AT1172" s="246" t="s">
        <v>155</v>
      </c>
      <c r="AU1172" s="246" t="s">
        <v>86</v>
      </c>
      <c r="AV1172" s="13" t="s">
        <v>84</v>
      </c>
      <c r="AW1172" s="13" t="s">
        <v>33</v>
      </c>
      <c r="AX1172" s="13" t="s">
        <v>76</v>
      </c>
      <c r="AY1172" s="246" t="s">
        <v>144</v>
      </c>
    </row>
    <row r="1173" s="14" customFormat="1">
      <c r="A1173" s="14"/>
      <c r="B1173" s="247"/>
      <c r="C1173" s="248"/>
      <c r="D1173" s="238" t="s">
        <v>155</v>
      </c>
      <c r="E1173" s="249" t="s">
        <v>1</v>
      </c>
      <c r="F1173" s="250" t="s">
        <v>1143</v>
      </c>
      <c r="G1173" s="248"/>
      <c r="H1173" s="251">
        <v>8.1600000000000001</v>
      </c>
      <c r="I1173" s="252"/>
      <c r="J1173" s="248"/>
      <c r="K1173" s="248"/>
      <c r="L1173" s="253"/>
      <c r="M1173" s="254"/>
      <c r="N1173" s="255"/>
      <c r="O1173" s="255"/>
      <c r="P1173" s="255"/>
      <c r="Q1173" s="255"/>
      <c r="R1173" s="255"/>
      <c r="S1173" s="255"/>
      <c r="T1173" s="256"/>
      <c r="U1173" s="14"/>
      <c r="V1173" s="14"/>
      <c r="W1173" s="14"/>
      <c r="X1173" s="14"/>
      <c r="Y1173" s="14"/>
      <c r="Z1173" s="14"/>
      <c r="AA1173" s="14"/>
      <c r="AB1173" s="14"/>
      <c r="AC1173" s="14"/>
      <c r="AD1173" s="14"/>
      <c r="AE1173" s="14"/>
      <c r="AT1173" s="257" t="s">
        <v>155</v>
      </c>
      <c r="AU1173" s="257" t="s">
        <v>86</v>
      </c>
      <c r="AV1173" s="14" t="s">
        <v>86</v>
      </c>
      <c r="AW1173" s="14" t="s">
        <v>33</v>
      </c>
      <c r="AX1173" s="14" t="s">
        <v>76</v>
      </c>
      <c r="AY1173" s="257" t="s">
        <v>144</v>
      </c>
    </row>
    <row r="1174" s="15" customFormat="1">
      <c r="A1174" s="15"/>
      <c r="B1174" s="258"/>
      <c r="C1174" s="259"/>
      <c r="D1174" s="238" t="s">
        <v>155</v>
      </c>
      <c r="E1174" s="260" t="s">
        <v>1</v>
      </c>
      <c r="F1174" s="261" t="s">
        <v>160</v>
      </c>
      <c r="G1174" s="259"/>
      <c r="H1174" s="262">
        <v>47.028999999999996</v>
      </c>
      <c r="I1174" s="263"/>
      <c r="J1174" s="259"/>
      <c r="K1174" s="259"/>
      <c r="L1174" s="264"/>
      <c r="M1174" s="265"/>
      <c r="N1174" s="266"/>
      <c r="O1174" s="266"/>
      <c r="P1174" s="266"/>
      <c r="Q1174" s="266"/>
      <c r="R1174" s="266"/>
      <c r="S1174" s="266"/>
      <c r="T1174" s="267"/>
      <c r="U1174" s="15"/>
      <c r="V1174" s="15"/>
      <c r="W1174" s="15"/>
      <c r="X1174" s="15"/>
      <c r="Y1174" s="15"/>
      <c r="Z1174" s="15"/>
      <c r="AA1174" s="15"/>
      <c r="AB1174" s="15"/>
      <c r="AC1174" s="15"/>
      <c r="AD1174" s="15"/>
      <c r="AE1174" s="15"/>
      <c r="AT1174" s="268" t="s">
        <v>155</v>
      </c>
      <c r="AU1174" s="268" t="s">
        <v>86</v>
      </c>
      <c r="AV1174" s="15" t="s">
        <v>151</v>
      </c>
      <c r="AW1174" s="15" t="s">
        <v>33</v>
      </c>
      <c r="AX1174" s="15" t="s">
        <v>84</v>
      </c>
      <c r="AY1174" s="268" t="s">
        <v>144</v>
      </c>
    </row>
    <row r="1175" s="2" customFormat="1" ht="24.15" customHeight="1">
      <c r="A1175" s="38"/>
      <c r="B1175" s="39"/>
      <c r="C1175" s="218" t="s">
        <v>391</v>
      </c>
      <c r="D1175" s="218" t="s">
        <v>146</v>
      </c>
      <c r="E1175" s="219" t="s">
        <v>1679</v>
      </c>
      <c r="F1175" s="220" t="s">
        <v>1680</v>
      </c>
      <c r="G1175" s="221" t="s">
        <v>149</v>
      </c>
      <c r="H1175" s="222">
        <v>8.1600000000000001</v>
      </c>
      <c r="I1175" s="223"/>
      <c r="J1175" s="224">
        <f>ROUND(I1175*H1175,2)</f>
        <v>0</v>
      </c>
      <c r="K1175" s="220" t="s">
        <v>150</v>
      </c>
      <c r="L1175" s="44"/>
      <c r="M1175" s="225" t="s">
        <v>1</v>
      </c>
      <c r="N1175" s="226" t="s">
        <v>41</v>
      </c>
      <c r="O1175" s="91"/>
      <c r="P1175" s="227">
        <f>O1175*H1175</f>
        <v>0</v>
      </c>
      <c r="Q1175" s="227">
        <v>0</v>
      </c>
      <c r="R1175" s="227">
        <f>Q1175*H1175</f>
        <v>0</v>
      </c>
      <c r="S1175" s="227">
        <v>0.0030000000000000001</v>
      </c>
      <c r="T1175" s="228">
        <f>S1175*H1175</f>
        <v>0.024480000000000002</v>
      </c>
      <c r="U1175" s="38"/>
      <c r="V1175" s="38"/>
      <c r="W1175" s="38"/>
      <c r="X1175" s="38"/>
      <c r="Y1175" s="38"/>
      <c r="Z1175" s="38"/>
      <c r="AA1175" s="38"/>
      <c r="AB1175" s="38"/>
      <c r="AC1175" s="38"/>
      <c r="AD1175" s="38"/>
      <c r="AE1175" s="38"/>
      <c r="AR1175" s="229" t="s">
        <v>262</v>
      </c>
      <c r="AT1175" s="229" t="s">
        <v>146</v>
      </c>
      <c r="AU1175" s="229" t="s">
        <v>86</v>
      </c>
      <c r="AY1175" s="17" t="s">
        <v>144</v>
      </c>
      <c r="BE1175" s="230">
        <f>IF(N1175="základní",J1175,0)</f>
        <v>0</v>
      </c>
      <c r="BF1175" s="230">
        <f>IF(N1175="snížená",J1175,0)</f>
        <v>0</v>
      </c>
      <c r="BG1175" s="230">
        <f>IF(N1175="zákl. přenesená",J1175,0)</f>
        <v>0</v>
      </c>
      <c r="BH1175" s="230">
        <f>IF(N1175="sníž. přenesená",J1175,0)</f>
        <v>0</v>
      </c>
      <c r="BI1175" s="230">
        <f>IF(N1175="nulová",J1175,0)</f>
        <v>0</v>
      </c>
      <c r="BJ1175" s="17" t="s">
        <v>84</v>
      </c>
      <c r="BK1175" s="230">
        <f>ROUND(I1175*H1175,2)</f>
        <v>0</v>
      </c>
      <c r="BL1175" s="17" t="s">
        <v>262</v>
      </c>
      <c r="BM1175" s="229" t="s">
        <v>1681</v>
      </c>
    </row>
    <row r="1176" s="2" customFormat="1">
      <c r="A1176" s="38"/>
      <c r="B1176" s="39"/>
      <c r="C1176" s="40"/>
      <c r="D1176" s="231" t="s">
        <v>153</v>
      </c>
      <c r="E1176" s="40"/>
      <c r="F1176" s="232" t="s">
        <v>1682</v>
      </c>
      <c r="G1176" s="40"/>
      <c r="H1176" s="40"/>
      <c r="I1176" s="233"/>
      <c r="J1176" s="40"/>
      <c r="K1176" s="40"/>
      <c r="L1176" s="44"/>
      <c r="M1176" s="234"/>
      <c r="N1176" s="235"/>
      <c r="O1176" s="91"/>
      <c r="P1176" s="91"/>
      <c r="Q1176" s="91"/>
      <c r="R1176" s="91"/>
      <c r="S1176" s="91"/>
      <c r="T1176" s="92"/>
      <c r="U1176" s="38"/>
      <c r="V1176" s="38"/>
      <c r="W1176" s="38"/>
      <c r="X1176" s="38"/>
      <c r="Y1176" s="38"/>
      <c r="Z1176" s="38"/>
      <c r="AA1176" s="38"/>
      <c r="AB1176" s="38"/>
      <c r="AC1176" s="38"/>
      <c r="AD1176" s="38"/>
      <c r="AE1176" s="38"/>
      <c r="AT1176" s="17" t="s">
        <v>153</v>
      </c>
      <c r="AU1176" s="17" t="s">
        <v>86</v>
      </c>
    </row>
    <row r="1177" s="13" customFormat="1">
      <c r="A1177" s="13"/>
      <c r="B1177" s="236"/>
      <c r="C1177" s="237"/>
      <c r="D1177" s="238" t="s">
        <v>155</v>
      </c>
      <c r="E1177" s="239" t="s">
        <v>1</v>
      </c>
      <c r="F1177" s="240" t="s">
        <v>1678</v>
      </c>
      <c r="G1177" s="237"/>
      <c r="H1177" s="239" t="s">
        <v>1</v>
      </c>
      <c r="I1177" s="241"/>
      <c r="J1177" s="237"/>
      <c r="K1177" s="237"/>
      <c r="L1177" s="242"/>
      <c r="M1177" s="243"/>
      <c r="N1177" s="244"/>
      <c r="O1177" s="244"/>
      <c r="P1177" s="244"/>
      <c r="Q1177" s="244"/>
      <c r="R1177" s="244"/>
      <c r="S1177" s="244"/>
      <c r="T1177" s="245"/>
      <c r="U1177" s="13"/>
      <c r="V1177" s="13"/>
      <c r="W1177" s="13"/>
      <c r="X1177" s="13"/>
      <c r="Y1177" s="13"/>
      <c r="Z1177" s="13"/>
      <c r="AA1177" s="13"/>
      <c r="AB1177" s="13"/>
      <c r="AC1177" s="13"/>
      <c r="AD1177" s="13"/>
      <c r="AE1177" s="13"/>
      <c r="AT1177" s="246" t="s">
        <v>155</v>
      </c>
      <c r="AU1177" s="246" t="s">
        <v>86</v>
      </c>
      <c r="AV1177" s="13" t="s">
        <v>84</v>
      </c>
      <c r="AW1177" s="13" t="s">
        <v>33</v>
      </c>
      <c r="AX1177" s="13" t="s">
        <v>76</v>
      </c>
      <c r="AY1177" s="246" t="s">
        <v>144</v>
      </c>
    </row>
    <row r="1178" s="14" customFormat="1">
      <c r="A1178" s="14"/>
      <c r="B1178" s="247"/>
      <c r="C1178" s="248"/>
      <c r="D1178" s="238" t="s">
        <v>155</v>
      </c>
      <c r="E1178" s="249" t="s">
        <v>1</v>
      </c>
      <c r="F1178" s="250" t="s">
        <v>1143</v>
      </c>
      <c r="G1178" s="248"/>
      <c r="H1178" s="251">
        <v>8.1600000000000001</v>
      </c>
      <c r="I1178" s="252"/>
      <c r="J1178" s="248"/>
      <c r="K1178" s="248"/>
      <c r="L1178" s="253"/>
      <c r="M1178" s="254"/>
      <c r="N1178" s="255"/>
      <c r="O1178" s="255"/>
      <c r="P1178" s="255"/>
      <c r="Q1178" s="255"/>
      <c r="R1178" s="255"/>
      <c r="S1178" s="255"/>
      <c r="T1178" s="256"/>
      <c r="U1178" s="14"/>
      <c r="V1178" s="14"/>
      <c r="W1178" s="14"/>
      <c r="X1178" s="14"/>
      <c r="Y1178" s="14"/>
      <c r="Z1178" s="14"/>
      <c r="AA1178" s="14"/>
      <c r="AB1178" s="14"/>
      <c r="AC1178" s="14"/>
      <c r="AD1178" s="14"/>
      <c r="AE1178" s="14"/>
      <c r="AT1178" s="257" t="s">
        <v>155</v>
      </c>
      <c r="AU1178" s="257" t="s">
        <v>86</v>
      </c>
      <c r="AV1178" s="14" t="s">
        <v>86</v>
      </c>
      <c r="AW1178" s="14" t="s">
        <v>33</v>
      </c>
      <c r="AX1178" s="14" t="s">
        <v>84</v>
      </c>
      <c r="AY1178" s="257" t="s">
        <v>144</v>
      </c>
    </row>
    <row r="1179" s="2" customFormat="1" ht="21.75" customHeight="1">
      <c r="A1179" s="38"/>
      <c r="B1179" s="39"/>
      <c r="C1179" s="218" t="s">
        <v>1683</v>
      </c>
      <c r="D1179" s="218" t="s">
        <v>146</v>
      </c>
      <c r="E1179" s="219" t="s">
        <v>1684</v>
      </c>
      <c r="F1179" s="220" t="s">
        <v>1685</v>
      </c>
      <c r="G1179" s="221" t="s">
        <v>149</v>
      </c>
      <c r="H1179" s="222">
        <v>38.640000000000001</v>
      </c>
      <c r="I1179" s="223"/>
      <c r="J1179" s="224">
        <f>ROUND(I1179*H1179,2)</f>
        <v>0</v>
      </c>
      <c r="K1179" s="220" t="s">
        <v>150</v>
      </c>
      <c r="L1179" s="44"/>
      <c r="M1179" s="225" t="s">
        <v>1</v>
      </c>
      <c r="N1179" s="226" t="s">
        <v>41</v>
      </c>
      <c r="O1179" s="91"/>
      <c r="P1179" s="227">
        <f>O1179*H1179</f>
        <v>0</v>
      </c>
      <c r="Q1179" s="227">
        <v>0.00029999999999999997</v>
      </c>
      <c r="R1179" s="227">
        <f>Q1179*H1179</f>
        <v>0.011592</v>
      </c>
      <c r="S1179" s="227">
        <v>0</v>
      </c>
      <c r="T1179" s="228">
        <f>S1179*H1179</f>
        <v>0</v>
      </c>
      <c r="U1179" s="38"/>
      <c r="V1179" s="38"/>
      <c r="W1179" s="38"/>
      <c r="X1179" s="38"/>
      <c r="Y1179" s="38"/>
      <c r="Z1179" s="38"/>
      <c r="AA1179" s="38"/>
      <c r="AB1179" s="38"/>
      <c r="AC1179" s="38"/>
      <c r="AD1179" s="38"/>
      <c r="AE1179" s="38"/>
      <c r="AR1179" s="229" t="s">
        <v>262</v>
      </c>
      <c r="AT1179" s="229" t="s">
        <v>146</v>
      </c>
      <c r="AU1179" s="229" t="s">
        <v>86</v>
      </c>
      <c r="AY1179" s="17" t="s">
        <v>144</v>
      </c>
      <c r="BE1179" s="230">
        <f>IF(N1179="základní",J1179,0)</f>
        <v>0</v>
      </c>
      <c r="BF1179" s="230">
        <f>IF(N1179="snížená",J1179,0)</f>
        <v>0</v>
      </c>
      <c r="BG1179" s="230">
        <f>IF(N1179="zákl. přenesená",J1179,0)</f>
        <v>0</v>
      </c>
      <c r="BH1179" s="230">
        <f>IF(N1179="sníž. přenesená",J1179,0)</f>
        <v>0</v>
      </c>
      <c r="BI1179" s="230">
        <f>IF(N1179="nulová",J1179,0)</f>
        <v>0</v>
      </c>
      <c r="BJ1179" s="17" t="s">
        <v>84</v>
      </c>
      <c r="BK1179" s="230">
        <f>ROUND(I1179*H1179,2)</f>
        <v>0</v>
      </c>
      <c r="BL1179" s="17" t="s">
        <v>262</v>
      </c>
      <c r="BM1179" s="229" t="s">
        <v>1686</v>
      </c>
    </row>
    <row r="1180" s="2" customFormat="1">
      <c r="A1180" s="38"/>
      <c r="B1180" s="39"/>
      <c r="C1180" s="40"/>
      <c r="D1180" s="231" t="s">
        <v>153</v>
      </c>
      <c r="E1180" s="40"/>
      <c r="F1180" s="232" t="s">
        <v>1687</v>
      </c>
      <c r="G1180" s="40"/>
      <c r="H1180" s="40"/>
      <c r="I1180" s="233"/>
      <c r="J1180" s="40"/>
      <c r="K1180" s="40"/>
      <c r="L1180" s="44"/>
      <c r="M1180" s="234"/>
      <c r="N1180" s="235"/>
      <c r="O1180" s="91"/>
      <c r="P1180" s="91"/>
      <c r="Q1180" s="91"/>
      <c r="R1180" s="91"/>
      <c r="S1180" s="91"/>
      <c r="T1180" s="92"/>
      <c r="U1180" s="38"/>
      <c r="V1180" s="38"/>
      <c r="W1180" s="38"/>
      <c r="X1180" s="38"/>
      <c r="Y1180" s="38"/>
      <c r="Z1180" s="38"/>
      <c r="AA1180" s="38"/>
      <c r="AB1180" s="38"/>
      <c r="AC1180" s="38"/>
      <c r="AD1180" s="38"/>
      <c r="AE1180" s="38"/>
      <c r="AT1180" s="17" t="s">
        <v>153</v>
      </c>
      <c r="AU1180" s="17" t="s">
        <v>86</v>
      </c>
    </row>
    <row r="1181" s="2" customFormat="1" ht="55.5" customHeight="1">
      <c r="A1181" s="38"/>
      <c r="B1181" s="39"/>
      <c r="C1181" s="269" t="s">
        <v>1688</v>
      </c>
      <c r="D1181" s="269" t="s">
        <v>193</v>
      </c>
      <c r="E1181" s="270" t="s">
        <v>1689</v>
      </c>
      <c r="F1181" s="271" t="s">
        <v>1690</v>
      </c>
      <c r="G1181" s="272" t="s">
        <v>149</v>
      </c>
      <c r="H1181" s="273">
        <v>42.503999999999998</v>
      </c>
      <c r="I1181" s="274"/>
      <c r="J1181" s="275">
        <f>ROUND(I1181*H1181,2)</f>
        <v>0</v>
      </c>
      <c r="K1181" s="271" t="s">
        <v>150</v>
      </c>
      <c r="L1181" s="276"/>
      <c r="M1181" s="277" t="s">
        <v>1</v>
      </c>
      <c r="N1181" s="278" t="s">
        <v>41</v>
      </c>
      <c r="O1181" s="91"/>
      <c r="P1181" s="227">
        <f>O1181*H1181</f>
        <v>0</v>
      </c>
      <c r="Q1181" s="227">
        <v>0.0033</v>
      </c>
      <c r="R1181" s="227">
        <f>Q1181*H1181</f>
        <v>0.14026320000000001</v>
      </c>
      <c r="S1181" s="227">
        <v>0</v>
      </c>
      <c r="T1181" s="228">
        <f>S1181*H1181</f>
        <v>0</v>
      </c>
      <c r="U1181" s="38"/>
      <c r="V1181" s="38"/>
      <c r="W1181" s="38"/>
      <c r="X1181" s="38"/>
      <c r="Y1181" s="38"/>
      <c r="Z1181" s="38"/>
      <c r="AA1181" s="38"/>
      <c r="AB1181" s="38"/>
      <c r="AC1181" s="38"/>
      <c r="AD1181" s="38"/>
      <c r="AE1181" s="38"/>
      <c r="AR1181" s="229" t="s">
        <v>380</v>
      </c>
      <c r="AT1181" s="229" t="s">
        <v>193</v>
      </c>
      <c r="AU1181" s="229" t="s">
        <v>86</v>
      </c>
      <c r="AY1181" s="17" t="s">
        <v>144</v>
      </c>
      <c r="BE1181" s="230">
        <f>IF(N1181="základní",J1181,0)</f>
        <v>0</v>
      </c>
      <c r="BF1181" s="230">
        <f>IF(N1181="snížená",J1181,0)</f>
        <v>0</v>
      </c>
      <c r="BG1181" s="230">
        <f>IF(N1181="zákl. přenesená",J1181,0)</f>
        <v>0</v>
      </c>
      <c r="BH1181" s="230">
        <f>IF(N1181="sníž. přenesená",J1181,0)</f>
        <v>0</v>
      </c>
      <c r="BI1181" s="230">
        <f>IF(N1181="nulová",J1181,0)</f>
        <v>0</v>
      </c>
      <c r="BJ1181" s="17" t="s">
        <v>84</v>
      </c>
      <c r="BK1181" s="230">
        <f>ROUND(I1181*H1181,2)</f>
        <v>0</v>
      </c>
      <c r="BL1181" s="17" t="s">
        <v>262</v>
      </c>
      <c r="BM1181" s="229" t="s">
        <v>1691</v>
      </c>
    </row>
    <row r="1182" s="14" customFormat="1">
      <c r="A1182" s="14"/>
      <c r="B1182" s="247"/>
      <c r="C1182" s="248"/>
      <c r="D1182" s="238" t="s">
        <v>155</v>
      </c>
      <c r="E1182" s="248"/>
      <c r="F1182" s="250" t="s">
        <v>1692</v>
      </c>
      <c r="G1182" s="248"/>
      <c r="H1182" s="251">
        <v>42.503999999999998</v>
      </c>
      <c r="I1182" s="252"/>
      <c r="J1182" s="248"/>
      <c r="K1182" s="248"/>
      <c r="L1182" s="253"/>
      <c r="M1182" s="254"/>
      <c r="N1182" s="255"/>
      <c r="O1182" s="255"/>
      <c r="P1182" s="255"/>
      <c r="Q1182" s="255"/>
      <c r="R1182" s="255"/>
      <c r="S1182" s="255"/>
      <c r="T1182" s="256"/>
      <c r="U1182" s="14"/>
      <c r="V1182" s="14"/>
      <c r="W1182" s="14"/>
      <c r="X1182" s="14"/>
      <c r="Y1182" s="14"/>
      <c r="Z1182" s="14"/>
      <c r="AA1182" s="14"/>
      <c r="AB1182" s="14"/>
      <c r="AC1182" s="14"/>
      <c r="AD1182" s="14"/>
      <c r="AE1182" s="14"/>
      <c r="AT1182" s="257" t="s">
        <v>155</v>
      </c>
      <c r="AU1182" s="257" t="s">
        <v>86</v>
      </c>
      <c r="AV1182" s="14" t="s">
        <v>86</v>
      </c>
      <c r="AW1182" s="14" t="s">
        <v>4</v>
      </c>
      <c r="AX1182" s="14" t="s">
        <v>84</v>
      </c>
      <c r="AY1182" s="257" t="s">
        <v>144</v>
      </c>
    </row>
    <row r="1183" s="2" customFormat="1" ht="24.15" customHeight="1">
      <c r="A1183" s="38"/>
      <c r="B1183" s="39"/>
      <c r="C1183" s="218" t="s">
        <v>1693</v>
      </c>
      <c r="D1183" s="218" t="s">
        <v>146</v>
      </c>
      <c r="E1183" s="219" t="s">
        <v>1694</v>
      </c>
      <c r="F1183" s="220" t="s">
        <v>1695</v>
      </c>
      <c r="G1183" s="221" t="s">
        <v>196</v>
      </c>
      <c r="H1183" s="222">
        <v>0.73299999999999998</v>
      </c>
      <c r="I1183" s="223"/>
      <c r="J1183" s="224">
        <f>ROUND(I1183*H1183,2)</f>
        <v>0</v>
      </c>
      <c r="K1183" s="220" t="s">
        <v>150</v>
      </c>
      <c r="L1183" s="44"/>
      <c r="M1183" s="225" t="s">
        <v>1</v>
      </c>
      <c r="N1183" s="226" t="s">
        <v>41</v>
      </c>
      <c r="O1183" s="91"/>
      <c r="P1183" s="227">
        <f>O1183*H1183</f>
        <v>0</v>
      </c>
      <c r="Q1183" s="227">
        <v>0</v>
      </c>
      <c r="R1183" s="227">
        <f>Q1183*H1183</f>
        <v>0</v>
      </c>
      <c r="S1183" s="227">
        <v>0</v>
      </c>
      <c r="T1183" s="228">
        <f>S1183*H1183</f>
        <v>0</v>
      </c>
      <c r="U1183" s="38"/>
      <c r="V1183" s="38"/>
      <c r="W1183" s="38"/>
      <c r="X1183" s="38"/>
      <c r="Y1183" s="38"/>
      <c r="Z1183" s="38"/>
      <c r="AA1183" s="38"/>
      <c r="AB1183" s="38"/>
      <c r="AC1183" s="38"/>
      <c r="AD1183" s="38"/>
      <c r="AE1183" s="38"/>
      <c r="AR1183" s="229" t="s">
        <v>262</v>
      </c>
      <c r="AT1183" s="229" t="s">
        <v>146</v>
      </c>
      <c r="AU1183" s="229" t="s">
        <v>86</v>
      </c>
      <c r="AY1183" s="17" t="s">
        <v>144</v>
      </c>
      <c r="BE1183" s="230">
        <f>IF(N1183="základní",J1183,0)</f>
        <v>0</v>
      </c>
      <c r="BF1183" s="230">
        <f>IF(N1183="snížená",J1183,0)</f>
        <v>0</v>
      </c>
      <c r="BG1183" s="230">
        <f>IF(N1183="zákl. přenesená",J1183,0)</f>
        <v>0</v>
      </c>
      <c r="BH1183" s="230">
        <f>IF(N1183="sníž. přenesená",J1183,0)</f>
        <v>0</v>
      </c>
      <c r="BI1183" s="230">
        <f>IF(N1183="nulová",J1183,0)</f>
        <v>0</v>
      </c>
      <c r="BJ1183" s="17" t="s">
        <v>84</v>
      </c>
      <c r="BK1183" s="230">
        <f>ROUND(I1183*H1183,2)</f>
        <v>0</v>
      </c>
      <c r="BL1183" s="17" t="s">
        <v>262</v>
      </c>
      <c r="BM1183" s="229" t="s">
        <v>1696</v>
      </c>
    </row>
    <row r="1184" s="2" customFormat="1">
      <c r="A1184" s="38"/>
      <c r="B1184" s="39"/>
      <c r="C1184" s="40"/>
      <c r="D1184" s="231" t="s">
        <v>153</v>
      </c>
      <c r="E1184" s="40"/>
      <c r="F1184" s="232" t="s">
        <v>1697</v>
      </c>
      <c r="G1184" s="40"/>
      <c r="H1184" s="40"/>
      <c r="I1184" s="233"/>
      <c r="J1184" s="40"/>
      <c r="K1184" s="40"/>
      <c r="L1184" s="44"/>
      <c r="M1184" s="234"/>
      <c r="N1184" s="235"/>
      <c r="O1184" s="91"/>
      <c r="P1184" s="91"/>
      <c r="Q1184" s="91"/>
      <c r="R1184" s="91"/>
      <c r="S1184" s="91"/>
      <c r="T1184" s="92"/>
      <c r="U1184" s="38"/>
      <c r="V1184" s="38"/>
      <c r="W1184" s="38"/>
      <c r="X1184" s="38"/>
      <c r="Y1184" s="38"/>
      <c r="Z1184" s="38"/>
      <c r="AA1184" s="38"/>
      <c r="AB1184" s="38"/>
      <c r="AC1184" s="38"/>
      <c r="AD1184" s="38"/>
      <c r="AE1184" s="38"/>
      <c r="AT1184" s="17" t="s">
        <v>153</v>
      </c>
      <c r="AU1184" s="17" t="s">
        <v>86</v>
      </c>
    </row>
    <row r="1185" s="12" customFormat="1" ht="22.8" customHeight="1">
      <c r="A1185" s="12"/>
      <c r="B1185" s="202"/>
      <c r="C1185" s="203"/>
      <c r="D1185" s="204" t="s">
        <v>75</v>
      </c>
      <c r="E1185" s="216" t="s">
        <v>1698</v>
      </c>
      <c r="F1185" s="216" t="s">
        <v>1699</v>
      </c>
      <c r="G1185" s="203"/>
      <c r="H1185" s="203"/>
      <c r="I1185" s="206"/>
      <c r="J1185" s="217">
        <f>BK1185</f>
        <v>0</v>
      </c>
      <c r="K1185" s="203"/>
      <c r="L1185" s="208"/>
      <c r="M1185" s="209"/>
      <c r="N1185" s="210"/>
      <c r="O1185" s="210"/>
      <c r="P1185" s="211">
        <f>SUM(P1186:P1205)</f>
        <v>0</v>
      </c>
      <c r="Q1185" s="210"/>
      <c r="R1185" s="211">
        <f>SUM(R1186:R1205)</f>
        <v>1.2177612</v>
      </c>
      <c r="S1185" s="210"/>
      <c r="T1185" s="212">
        <f>SUM(T1186:T1205)</f>
        <v>0.32274000000000003</v>
      </c>
      <c r="U1185" s="12"/>
      <c r="V1185" s="12"/>
      <c r="W1185" s="12"/>
      <c r="X1185" s="12"/>
      <c r="Y1185" s="12"/>
      <c r="Z1185" s="12"/>
      <c r="AA1185" s="12"/>
      <c r="AB1185" s="12"/>
      <c r="AC1185" s="12"/>
      <c r="AD1185" s="12"/>
      <c r="AE1185" s="12"/>
      <c r="AR1185" s="213" t="s">
        <v>86</v>
      </c>
      <c r="AT1185" s="214" t="s">
        <v>75</v>
      </c>
      <c r="AU1185" s="214" t="s">
        <v>84</v>
      </c>
      <c r="AY1185" s="213" t="s">
        <v>144</v>
      </c>
      <c r="BK1185" s="215">
        <f>SUM(BK1186:BK1205)</f>
        <v>0</v>
      </c>
    </row>
    <row r="1186" s="2" customFormat="1" ht="24.15" customHeight="1">
      <c r="A1186" s="38"/>
      <c r="B1186" s="39"/>
      <c r="C1186" s="218" t="s">
        <v>308</v>
      </c>
      <c r="D1186" s="218" t="s">
        <v>146</v>
      </c>
      <c r="E1186" s="219" t="s">
        <v>1700</v>
      </c>
      <c r="F1186" s="220" t="s">
        <v>1701</v>
      </c>
      <c r="G1186" s="221" t="s">
        <v>149</v>
      </c>
      <c r="H1186" s="222">
        <v>3.96</v>
      </c>
      <c r="I1186" s="223"/>
      <c r="J1186" s="224">
        <f>ROUND(I1186*H1186,2)</f>
        <v>0</v>
      </c>
      <c r="K1186" s="220" t="s">
        <v>150</v>
      </c>
      <c r="L1186" s="44"/>
      <c r="M1186" s="225" t="s">
        <v>1</v>
      </c>
      <c r="N1186" s="226" t="s">
        <v>41</v>
      </c>
      <c r="O1186" s="91"/>
      <c r="P1186" s="227">
        <f>O1186*H1186</f>
        <v>0</v>
      </c>
      <c r="Q1186" s="227">
        <v>0</v>
      </c>
      <c r="R1186" s="227">
        <f>Q1186*H1186</f>
        <v>0</v>
      </c>
      <c r="S1186" s="227">
        <v>0.081500000000000003</v>
      </c>
      <c r="T1186" s="228">
        <f>S1186*H1186</f>
        <v>0.32274000000000003</v>
      </c>
      <c r="U1186" s="38"/>
      <c r="V1186" s="38"/>
      <c r="W1186" s="38"/>
      <c r="X1186" s="38"/>
      <c r="Y1186" s="38"/>
      <c r="Z1186" s="38"/>
      <c r="AA1186" s="38"/>
      <c r="AB1186" s="38"/>
      <c r="AC1186" s="38"/>
      <c r="AD1186" s="38"/>
      <c r="AE1186" s="38"/>
      <c r="AR1186" s="229" t="s">
        <v>262</v>
      </c>
      <c r="AT1186" s="229" t="s">
        <v>146</v>
      </c>
      <c r="AU1186" s="229" t="s">
        <v>86</v>
      </c>
      <c r="AY1186" s="17" t="s">
        <v>144</v>
      </c>
      <c r="BE1186" s="230">
        <f>IF(N1186="základní",J1186,0)</f>
        <v>0</v>
      </c>
      <c r="BF1186" s="230">
        <f>IF(N1186="snížená",J1186,0)</f>
        <v>0</v>
      </c>
      <c r="BG1186" s="230">
        <f>IF(N1186="zákl. přenesená",J1186,0)</f>
        <v>0</v>
      </c>
      <c r="BH1186" s="230">
        <f>IF(N1186="sníž. přenesená",J1186,0)</f>
        <v>0</v>
      </c>
      <c r="BI1186" s="230">
        <f>IF(N1186="nulová",J1186,0)</f>
        <v>0</v>
      </c>
      <c r="BJ1186" s="17" t="s">
        <v>84</v>
      </c>
      <c r="BK1186" s="230">
        <f>ROUND(I1186*H1186,2)</f>
        <v>0</v>
      </c>
      <c r="BL1186" s="17" t="s">
        <v>262</v>
      </c>
      <c r="BM1186" s="229" t="s">
        <v>1702</v>
      </c>
    </row>
    <row r="1187" s="2" customFormat="1">
      <c r="A1187" s="38"/>
      <c r="B1187" s="39"/>
      <c r="C1187" s="40"/>
      <c r="D1187" s="231" t="s">
        <v>153</v>
      </c>
      <c r="E1187" s="40"/>
      <c r="F1187" s="232" t="s">
        <v>1703</v>
      </c>
      <c r="G1187" s="40"/>
      <c r="H1187" s="40"/>
      <c r="I1187" s="233"/>
      <c r="J1187" s="40"/>
      <c r="K1187" s="40"/>
      <c r="L1187" s="44"/>
      <c r="M1187" s="234"/>
      <c r="N1187" s="235"/>
      <c r="O1187" s="91"/>
      <c r="P1187" s="91"/>
      <c r="Q1187" s="91"/>
      <c r="R1187" s="91"/>
      <c r="S1187" s="91"/>
      <c r="T1187" s="92"/>
      <c r="U1187" s="38"/>
      <c r="V1187" s="38"/>
      <c r="W1187" s="38"/>
      <c r="X1187" s="38"/>
      <c r="Y1187" s="38"/>
      <c r="Z1187" s="38"/>
      <c r="AA1187" s="38"/>
      <c r="AB1187" s="38"/>
      <c r="AC1187" s="38"/>
      <c r="AD1187" s="38"/>
      <c r="AE1187" s="38"/>
      <c r="AT1187" s="17" t="s">
        <v>153</v>
      </c>
      <c r="AU1187" s="17" t="s">
        <v>86</v>
      </c>
    </row>
    <row r="1188" s="13" customFormat="1">
      <c r="A1188" s="13"/>
      <c r="B1188" s="236"/>
      <c r="C1188" s="237"/>
      <c r="D1188" s="238" t="s">
        <v>155</v>
      </c>
      <c r="E1188" s="239" t="s">
        <v>1</v>
      </c>
      <c r="F1188" s="240" t="s">
        <v>1704</v>
      </c>
      <c r="G1188" s="237"/>
      <c r="H1188" s="239" t="s">
        <v>1</v>
      </c>
      <c r="I1188" s="241"/>
      <c r="J1188" s="237"/>
      <c r="K1188" s="237"/>
      <c r="L1188" s="242"/>
      <c r="M1188" s="243"/>
      <c r="N1188" s="244"/>
      <c r="O1188" s="244"/>
      <c r="P1188" s="244"/>
      <c r="Q1188" s="244"/>
      <c r="R1188" s="244"/>
      <c r="S1188" s="244"/>
      <c r="T1188" s="245"/>
      <c r="U1188" s="13"/>
      <c r="V1188" s="13"/>
      <c r="W1188" s="13"/>
      <c r="X1188" s="13"/>
      <c r="Y1188" s="13"/>
      <c r="Z1188" s="13"/>
      <c r="AA1188" s="13"/>
      <c r="AB1188" s="13"/>
      <c r="AC1188" s="13"/>
      <c r="AD1188" s="13"/>
      <c r="AE1188" s="13"/>
      <c r="AT1188" s="246" t="s">
        <v>155</v>
      </c>
      <c r="AU1188" s="246" t="s">
        <v>86</v>
      </c>
      <c r="AV1188" s="13" t="s">
        <v>84</v>
      </c>
      <c r="AW1188" s="13" t="s">
        <v>33</v>
      </c>
      <c r="AX1188" s="13" t="s">
        <v>76</v>
      </c>
      <c r="AY1188" s="246" t="s">
        <v>144</v>
      </c>
    </row>
    <row r="1189" s="14" customFormat="1">
      <c r="A1189" s="14"/>
      <c r="B1189" s="247"/>
      <c r="C1189" s="248"/>
      <c r="D1189" s="238" t="s">
        <v>155</v>
      </c>
      <c r="E1189" s="249" t="s">
        <v>1</v>
      </c>
      <c r="F1189" s="250" t="s">
        <v>1705</v>
      </c>
      <c r="G1189" s="248"/>
      <c r="H1189" s="251">
        <v>3.96</v>
      </c>
      <c r="I1189" s="252"/>
      <c r="J1189" s="248"/>
      <c r="K1189" s="248"/>
      <c r="L1189" s="253"/>
      <c r="M1189" s="254"/>
      <c r="N1189" s="255"/>
      <c r="O1189" s="255"/>
      <c r="P1189" s="255"/>
      <c r="Q1189" s="255"/>
      <c r="R1189" s="255"/>
      <c r="S1189" s="255"/>
      <c r="T1189" s="256"/>
      <c r="U1189" s="14"/>
      <c r="V1189" s="14"/>
      <c r="W1189" s="14"/>
      <c r="X1189" s="14"/>
      <c r="Y1189" s="14"/>
      <c r="Z1189" s="14"/>
      <c r="AA1189" s="14"/>
      <c r="AB1189" s="14"/>
      <c r="AC1189" s="14"/>
      <c r="AD1189" s="14"/>
      <c r="AE1189" s="14"/>
      <c r="AT1189" s="257" t="s">
        <v>155</v>
      </c>
      <c r="AU1189" s="257" t="s">
        <v>86</v>
      </c>
      <c r="AV1189" s="14" t="s">
        <v>86</v>
      </c>
      <c r="AW1189" s="14" t="s">
        <v>33</v>
      </c>
      <c r="AX1189" s="14" t="s">
        <v>84</v>
      </c>
      <c r="AY1189" s="257" t="s">
        <v>144</v>
      </c>
    </row>
    <row r="1190" s="2" customFormat="1" ht="33" customHeight="1">
      <c r="A1190" s="38"/>
      <c r="B1190" s="39"/>
      <c r="C1190" s="218" t="s">
        <v>1706</v>
      </c>
      <c r="D1190" s="218" t="s">
        <v>146</v>
      </c>
      <c r="E1190" s="219" t="s">
        <v>1707</v>
      </c>
      <c r="F1190" s="220" t="s">
        <v>1708</v>
      </c>
      <c r="G1190" s="221" t="s">
        <v>149</v>
      </c>
      <c r="H1190" s="222">
        <v>63.890999999999998</v>
      </c>
      <c r="I1190" s="223"/>
      <c r="J1190" s="224">
        <f>ROUND(I1190*H1190,2)</f>
        <v>0</v>
      </c>
      <c r="K1190" s="220" t="s">
        <v>150</v>
      </c>
      <c r="L1190" s="44"/>
      <c r="M1190" s="225" t="s">
        <v>1</v>
      </c>
      <c r="N1190" s="226" t="s">
        <v>41</v>
      </c>
      <c r="O1190" s="91"/>
      <c r="P1190" s="227">
        <f>O1190*H1190</f>
        <v>0</v>
      </c>
      <c r="Q1190" s="227">
        <v>0.0051999999999999998</v>
      </c>
      <c r="R1190" s="227">
        <f>Q1190*H1190</f>
        <v>0.33223319999999995</v>
      </c>
      <c r="S1190" s="227">
        <v>0</v>
      </c>
      <c r="T1190" s="228">
        <f>S1190*H1190</f>
        <v>0</v>
      </c>
      <c r="U1190" s="38"/>
      <c r="V1190" s="38"/>
      <c r="W1190" s="38"/>
      <c r="X1190" s="38"/>
      <c r="Y1190" s="38"/>
      <c r="Z1190" s="38"/>
      <c r="AA1190" s="38"/>
      <c r="AB1190" s="38"/>
      <c r="AC1190" s="38"/>
      <c r="AD1190" s="38"/>
      <c r="AE1190" s="38"/>
      <c r="AR1190" s="229" t="s">
        <v>262</v>
      </c>
      <c r="AT1190" s="229" t="s">
        <v>146</v>
      </c>
      <c r="AU1190" s="229" t="s">
        <v>86</v>
      </c>
      <c r="AY1190" s="17" t="s">
        <v>144</v>
      </c>
      <c r="BE1190" s="230">
        <f>IF(N1190="základní",J1190,0)</f>
        <v>0</v>
      </c>
      <c r="BF1190" s="230">
        <f>IF(N1190="snížená",J1190,0)</f>
        <v>0</v>
      </c>
      <c r="BG1190" s="230">
        <f>IF(N1190="zákl. přenesená",J1190,0)</f>
        <v>0</v>
      </c>
      <c r="BH1190" s="230">
        <f>IF(N1190="sníž. přenesená",J1190,0)</f>
        <v>0</v>
      </c>
      <c r="BI1190" s="230">
        <f>IF(N1190="nulová",J1190,0)</f>
        <v>0</v>
      </c>
      <c r="BJ1190" s="17" t="s">
        <v>84</v>
      </c>
      <c r="BK1190" s="230">
        <f>ROUND(I1190*H1190,2)</f>
        <v>0</v>
      </c>
      <c r="BL1190" s="17" t="s">
        <v>262</v>
      </c>
      <c r="BM1190" s="229" t="s">
        <v>1709</v>
      </c>
    </row>
    <row r="1191" s="2" customFormat="1">
      <c r="A1191" s="38"/>
      <c r="B1191" s="39"/>
      <c r="C1191" s="40"/>
      <c r="D1191" s="231" t="s">
        <v>153</v>
      </c>
      <c r="E1191" s="40"/>
      <c r="F1191" s="232" t="s">
        <v>1710</v>
      </c>
      <c r="G1191" s="40"/>
      <c r="H1191" s="40"/>
      <c r="I1191" s="233"/>
      <c r="J1191" s="40"/>
      <c r="K1191" s="40"/>
      <c r="L1191" s="44"/>
      <c r="M1191" s="234"/>
      <c r="N1191" s="235"/>
      <c r="O1191" s="91"/>
      <c r="P1191" s="91"/>
      <c r="Q1191" s="91"/>
      <c r="R1191" s="91"/>
      <c r="S1191" s="91"/>
      <c r="T1191" s="92"/>
      <c r="U1191" s="38"/>
      <c r="V1191" s="38"/>
      <c r="W1191" s="38"/>
      <c r="X1191" s="38"/>
      <c r="Y1191" s="38"/>
      <c r="Z1191" s="38"/>
      <c r="AA1191" s="38"/>
      <c r="AB1191" s="38"/>
      <c r="AC1191" s="38"/>
      <c r="AD1191" s="38"/>
      <c r="AE1191" s="38"/>
      <c r="AT1191" s="17" t="s">
        <v>153</v>
      </c>
      <c r="AU1191" s="17" t="s">
        <v>86</v>
      </c>
    </row>
    <row r="1192" s="13" customFormat="1">
      <c r="A1192" s="13"/>
      <c r="B1192" s="236"/>
      <c r="C1192" s="237"/>
      <c r="D1192" s="238" t="s">
        <v>155</v>
      </c>
      <c r="E1192" s="239" t="s">
        <v>1</v>
      </c>
      <c r="F1192" s="240" t="s">
        <v>351</v>
      </c>
      <c r="G1192" s="237"/>
      <c r="H1192" s="239" t="s">
        <v>1</v>
      </c>
      <c r="I1192" s="241"/>
      <c r="J1192" s="237"/>
      <c r="K1192" s="237"/>
      <c r="L1192" s="242"/>
      <c r="M1192" s="243"/>
      <c r="N1192" s="244"/>
      <c r="O1192" s="244"/>
      <c r="P1192" s="244"/>
      <c r="Q1192" s="244"/>
      <c r="R1192" s="244"/>
      <c r="S1192" s="244"/>
      <c r="T1192" s="245"/>
      <c r="U1192" s="13"/>
      <c r="V1192" s="13"/>
      <c r="W1192" s="13"/>
      <c r="X1192" s="13"/>
      <c r="Y1192" s="13"/>
      <c r="Z1192" s="13"/>
      <c r="AA1192" s="13"/>
      <c r="AB1192" s="13"/>
      <c r="AC1192" s="13"/>
      <c r="AD1192" s="13"/>
      <c r="AE1192" s="13"/>
      <c r="AT1192" s="246" t="s">
        <v>155</v>
      </c>
      <c r="AU1192" s="246" t="s">
        <v>86</v>
      </c>
      <c r="AV1192" s="13" t="s">
        <v>84</v>
      </c>
      <c r="AW1192" s="13" t="s">
        <v>33</v>
      </c>
      <c r="AX1192" s="13" t="s">
        <v>76</v>
      </c>
      <c r="AY1192" s="246" t="s">
        <v>144</v>
      </c>
    </row>
    <row r="1193" s="13" customFormat="1">
      <c r="A1193" s="13"/>
      <c r="B1193" s="236"/>
      <c r="C1193" s="237"/>
      <c r="D1193" s="238" t="s">
        <v>155</v>
      </c>
      <c r="E1193" s="239" t="s">
        <v>1</v>
      </c>
      <c r="F1193" s="240" t="s">
        <v>1625</v>
      </c>
      <c r="G1193" s="237"/>
      <c r="H1193" s="239" t="s">
        <v>1</v>
      </c>
      <c r="I1193" s="241"/>
      <c r="J1193" s="237"/>
      <c r="K1193" s="237"/>
      <c r="L1193" s="242"/>
      <c r="M1193" s="243"/>
      <c r="N1193" s="244"/>
      <c r="O1193" s="244"/>
      <c r="P1193" s="244"/>
      <c r="Q1193" s="244"/>
      <c r="R1193" s="244"/>
      <c r="S1193" s="244"/>
      <c r="T1193" s="245"/>
      <c r="U1193" s="13"/>
      <c r="V1193" s="13"/>
      <c r="W1193" s="13"/>
      <c r="X1193" s="13"/>
      <c r="Y1193" s="13"/>
      <c r="Z1193" s="13"/>
      <c r="AA1193" s="13"/>
      <c r="AB1193" s="13"/>
      <c r="AC1193" s="13"/>
      <c r="AD1193" s="13"/>
      <c r="AE1193" s="13"/>
      <c r="AT1193" s="246" t="s">
        <v>155</v>
      </c>
      <c r="AU1193" s="246" t="s">
        <v>86</v>
      </c>
      <c r="AV1193" s="13" t="s">
        <v>84</v>
      </c>
      <c r="AW1193" s="13" t="s">
        <v>33</v>
      </c>
      <c r="AX1193" s="13" t="s">
        <v>76</v>
      </c>
      <c r="AY1193" s="246" t="s">
        <v>144</v>
      </c>
    </row>
    <row r="1194" s="14" customFormat="1">
      <c r="A1194" s="14"/>
      <c r="B1194" s="247"/>
      <c r="C1194" s="248"/>
      <c r="D1194" s="238" t="s">
        <v>155</v>
      </c>
      <c r="E1194" s="249" t="s">
        <v>1</v>
      </c>
      <c r="F1194" s="250" t="s">
        <v>1711</v>
      </c>
      <c r="G1194" s="248"/>
      <c r="H1194" s="251">
        <v>11.624000000000001</v>
      </c>
      <c r="I1194" s="252"/>
      <c r="J1194" s="248"/>
      <c r="K1194" s="248"/>
      <c r="L1194" s="253"/>
      <c r="M1194" s="254"/>
      <c r="N1194" s="255"/>
      <c r="O1194" s="255"/>
      <c r="P1194" s="255"/>
      <c r="Q1194" s="255"/>
      <c r="R1194" s="255"/>
      <c r="S1194" s="255"/>
      <c r="T1194" s="256"/>
      <c r="U1194" s="14"/>
      <c r="V1194" s="14"/>
      <c r="W1194" s="14"/>
      <c r="X1194" s="14"/>
      <c r="Y1194" s="14"/>
      <c r="Z1194" s="14"/>
      <c r="AA1194" s="14"/>
      <c r="AB1194" s="14"/>
      <c r="AC1194" s="14"/>
      <c r="AD1194" s="14"/>
      <c r="AE1194" s="14"/>
      <c r="AT1194" s="257" t="s">
        <v>155</v>
      </c>
      <c r="AU1194" s="257" t="s">
        <v>86</v>
      </c>
      <c r="AV1194" s="14" t="s">
        <v>86</v>
      </c>
      <c r="AW1194" s="14" t="s">
        <v>33</v>
      </c>
      <c r="AX1194" s="14" t="s">
        <v>76</v>
      </c>
      <c r="AY1194" s="257" t="s">
        <v>144</v>
      </c>
    </row>
    <row r="1195" s="13" customFormat="1">
      <c r="A1195" s="13"/>
      <c r="B1195" s="236"/>
      <c r="C1195" s="237"/>
      <c r="D1195" s="238" t="s">
        <v>155</v>
      </c>
      <c r="E1195" s="239" t="s">
        <v>1</v>
      </c>
      <c r="F1195" s="240" t="s">
        <v>1168</v>
      </c>
      <c r="G1195" s="237"/>
      <c r="H1195" s="239" t="s">
        <v>1</v>
      </c>
      <c r="I1195" s="241"/>
      <c r="J1195" s="237"/>
      <c r="K1195" s="237"/>
      <c r="L1195" s="242"/>
      <c r="M1195" s="243"/>
      <c r="N1195" s="244"/>
      <c r="O1195" s="244"/>
      <c r="P1195" s="244"/>
      <c r="Q1195" s="244"/>
      <c r="R1195" s="244"/>
      <c r="S1195" s="244"/>
      <c r="T1195" s="245"/>
      <c r="U1195" s="13"/>
      <c r="V1195" s="13"/>
      <c r="W1195" s="13"/>
      <c r="X1195" s="13"/>
      <c r="Y1195" s="13"/>
      <c r="Z1195" s="13"/>
      <c r="AA1195" s="13"/>
      <c r="AB1195" s="13"/>
      <c r="AC1195" s="13"/>
      <c r="AD1195" s="13"/>
      <c r="AE1195" s="13"/>
      <c r="AT1195" s="246" t="s">
        <v>155</v>
      </c>
      <c r="AU1195" s="246" t="s">
        <v>86</v>
      </c>
      <c r="AV1195" s="13" t="s">
        <v>84</v>
      </c>
      <c r="AW1195" s="13" t="s">
        <v>33</v>
      </c>
      <c r="AX1195" s="13" t="s">
        <v>76</v>
      </c>
      <c r="AY1195" s="246" t="s">
        <v>144</v>
      </c>
    </row>
    <row r="1196" s="14" customFormat="1">
      <c r="A1196" s="14"/>
      <c r="B1196" s="247"/>
      <c r="C1196" s="248"/>
      <c r="D1196" s="238" t="s">
        <v>155</v>
      </c>
      <c r="E1196" s="249" t="s">
        <v>1</v>
      </c>
      <c r="F1196" s="250" t="s">
        <v>1712</v>
      </c>
      <c r="G1196" s="248"/>
      <c r="H1196" s="251">
        <v>10.502000000000001</v>
      </c>
      <c r="I1196" s="252"/>
      <c r="J1196" s="248"/>
      <c r="K1196" s="248"/>
      <c r="L1196" s="253"/>
      <c r="M1196" s="254"/>
      <c r="N1196" s="255"/>
      <c r="O1196" s="255"/>
      <c r="P1196" s="255"/>
      <c r="Q1196" s="255"/>
      <c r="R1196" s="255"/>
      <c r="S1196" s="255"/>
      <c r="T1196" s="256"/>
      <c r="U1196" s="14"/>
      <c r="V1196" s="14"/>
      <c r="W1196" s="14"/>
      <c r="X1196" s="14"/>
      <c r="Y1196" s="14"/>
      <c r="Z1196" s="14"/>
      <c r="AA1196" s="14"/>
      <c r="AB1196" s="14"/>
      <c r="AC1196" s="14"/>
      <c r="AD1196" s="14"/>
      <c r="AE1196" s="14"/>
      <c r="AT1196" s="257" t="s">
        <v>155</v>
      </c>
      <c r="AU1196" s="257" t="s">
        <v>86</v>
      </c>
      <c r="AV1196" s="14" t="s">
        <v>86</v>
      </c>
      <c r="AW1196" s="14" t="s">
        <v>33</v>
      </c>
      <c r="AX1196" s="14" t="s">
        <v>76</v>
      </c>
      <c r="AY1196" s="257" t="s">
        <v>144</v>
      </c>
    </row>
    <row r="1197" s="13" customFormat="1">
      <c r="A1197" s="13"/>
      <c r="B1197" s="236"/>
      <c r="C1197" s="237"/>
      <c r="D1197" s="238" t="s">
        <v>155</v>
      </c>
      <c r="E1197" s="239" t="s">
        <v>1</v>
      </c>
      <c r="F1197" s="240" t="s">
        <v>539</v>
      </c>
      <c r="G1197" s="237"/>
      <c r="H1197" s="239" t="s">
        <v>1</v>
      </c>
      <c r="I1197" s="241"/>
      <c r="J1197" s="237"/>
      <c r="K1197" s="237"/>
      <c r="L1197" s="242"/>
      <c r="M1197" s="243"/>
      <c r="N1197" s="244"/>
      <c r="O1197" s="244"/>
      <c r="P1197" s="244"/>
      <c r="Q1197" s="244"/>
      <c r="R1197" s="244"/>
      <c r="S1197" s="244"/>
      <c r="T1197" s="245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T1197" s="246" t="s">
        <v>155</v>
      </c>
      <c r="AU1197" s="246" t="s">
        <v>86</v>
      </c>
      <c r="AV1197" s="13" t="s">
        <v>84</v>
      </c>
      <c r="AW1197" s="13" t="s">
        <v>33</v>
      </c>
      <c r="AX1197" s="13" t="s">
        <v>76</v>
      </c>
      <c r="AY1197" s="246" t="s">
        <v>144</v>
      </c>
    </row>
    <row r="1198" s="14" customFormat="1">
      <c r="A1198" s="14"/>
      <c r="B1198" s="247"/>
      <c r="C1198" s="248"/>
      <c r="D1198" s="238" t="s">
        <v>155</v>
      </c>
      <c r="E1198" s="249" t="s">
        <v>1</v>
      </c>
      <c r="F1198" s="250" t="s">
        <v>1713</v>
      </c>
      <c r="G1198" s="248"/>
      <c r="H1198" s="251">
        <v>18.614000000000001</v>
      </c>
      <c r="I1198" s="252"/>
      <c r="J1198" s="248"/>
      <c r="K1198" s="248"/>
      <c r="L1198" s="253"/>
      <c r="M1198" s="254"/>
      <c r="N1198" s="255"/>
      <c r="O1198" s="255"/>
      <c r="P1198" s="255"/>
      <c r="Q1198" s="255"/>
      <c r="R1198" s="255"/>
      <c r="S1198" s="255"/>
      <c r="T1198" s="256"/>
      <c r="U1198" s="14"/>
      <c r="V1198" s="14"/>
      <c r="W1198" s="14"/>
      <c r="X1198" s="14"/>
      <c r="Y1198" s="14"/>
      <c r="Z1198" s="14"/>
      <c r="AA1198" s="14"/>
      <c r="AB1198" s="14"/>
      <c r="AC1198" s="14"/>
      <c r="AD1198" s="14"/>
      <c r="AE1198" s="14"/>
      <c r="AT1198" s="257" t="s">
        <v>155</v>
      </c>
      <c r="AU1198" s="257" t="s">
        <v>86</v>
      </c>
      <c r="AV1198" s="14" t="s">
        <v>86</v>
      </c>
      <c r="AW1198" s="14" t="s">
        <v>33</v>
      </c>
      <c r="AX1198" s="14" t="s">
        <v>76</v>
      </c>
      <c r="AY1198" s="257" t="s">
        <v>144</v>
      </c>
    </row>
    <row r="1199" s="13" customFormat="1">
      <c r="A1199" s="13"/>
      <c r="B1199" s="236"/>
      <c r="C1199" s="237"/>
      <c r="D1199" s="238" t="s">
        <v>155</v>
      </c>
      <c r="E1199" s="239" t="s">
        <v>1</v>
      </c>
      <c r="F1199" s="240" t="s">
        <v>542</v>
      </c>
      <c r="G1199" s="237"/>
      <c r="H1199" s="239" t="s">
        <v>1</v>
      </c>
      <c r="I1199" s="241"/>
      <c r="J1199" s="237"/>
      <c r="K1199" s="237"/>
      <c r="L1199" s="242"/>
      <c r="M1199" s="243"/>
      <c r="N1199" s="244"/>
      <c r="O1199" s="244"/>
      <c r="P1199" s="244"/>
      <c r="Q1199" s="244"/>
      <c r="R1199" s="244"/>
      <c r="S1199" s="244"/>
      <c r="T1199" s="245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T1199" s="246" t="s">
        <v>155</v>
      </c>
      <c r="AU1199" s="246" t="s">
        <v>86</v>
      </c>
      <c r="AV1199" s="13" t="s">
        <v>84</v>
      </c>
      <c r="AW1199" s="13" t="s">
        <v>33</v>
      </c>
      <c r="AX1199" s="13" t="s">
        <v>76</v>
      </c>
      <c r="AY1199" s="246" t="s">
        <v>144</v>
      </c>
    </row>
    <row r="1200" s="14" customFormat="1">
      <c r="A1200" s="14"/>
      <c r="B1200" s="247"/>
      <c r="C1200" s="248"/>
      <c r="D1200" s="238" t="s">
        <v>155</v>
      </c>
      <c r="E1200" s="249" t="s">
        <v>1</v>
      </c>
      <c r="F1200" s="250" t="s">
        <v>1714</v>
      </c>
      <c r="G1200" s="248"/>
      <c r="H1200" s="251">
        <v>23.151</v>
      </c>
      <c r="I1200" s="252"/>
      <c r="J1200" s="248"/>
      <c r="K1200" s="248"/>
      <c r="L1200" s="253"/>
      <c r="M1200" s="254"/>
      <c r="N1200" s="255"/>
      <c r="O1200" s="255"/>
      <c r="P1200" s="255"/>
      <c r="Q1200" s="255"/>
      <c r="R1200" s="255"/>
      <c r="S1200" s="255"/>
      <c r="T1200" s="256"/>
      <c r="U1200" s="14"/>
      <c r="V1200" s="14"/>
      <c r="W1200" s="14"/>
      <c r="X1200" s="14"/>
      <c r="Y1200" s="14"/>
      <c r="Z1200" s="14"/>
      <c r="AA1200" s="14"/>
      <c r="AB1200" s="14"/>
      <c r="AC1200" s="14"/>
      <c r="AD1200" s="14"/>
      <c r="AE1200" s="14"/>
      <c r="AT1200" s="257" t="s">
        <v>155</v>
      </c>
      <c r="AU1200" s="257" t="s">
        <v>86</v>
      </c>
      <c r="AV1200" s="14" t="s">
        <v>86</v>
      </c>
      <c r="AW1200" s="14" t="s">
        <v>33</v>
      </c>
      <c r="AX1200" s="14" t="s">
        <v>76</v>
      </c>
      <c r="AY1200" s="257" t="s">
        <v>144</v>
      </c>
    </row>
    <row r="1201" s="15" customFormat="1">
      <c r="A1201" s="15"/>
      <c r="B1201" s="258"/>
      <c r="C1201" s="259"/>
      <c r="D1201" s="238" t="s">
        <v>155</v>
      </c>
      <c r="E1201" s="260" t="s">
        <v>1</v>
      </c>
      <c r="F1201" s="261" t="s">
        <v>160</v>
      </c>
      <c r="G1201" s="259"/>
      <c r="H1201" s="262">
        <v>63.891000000000005</v>
      </c>
      <c r="I1201" s="263"/>
      <c r="J1201" s="259"/>
      <c r="K1201" s="259"/>
      <c r="L1201" s="264"/>
      <c r="M1201" s="265"/>
      <c r="N1201" s="266"/>
      <c r="O1201" s="266"/>
      <c r="P1201" s="266"/>
      <c r="Q1201" s="266"/>
      <c r="R1201" s="266"/>
      <c r="S1201" s="266"/>
      <c r="T1201" s="267"/>
      <c r="U1201" s="15"/>
      <c r="V1201" s="15"/>
      <c r="W1201" s="15"/>
      <c r="X1201" s="15"/>
      <c r="Y1201" s="15"/>
      <c r="Z1201" s="15"/>
      <c r="AA1201" s="15"/>
      <c r="AB1201" s="15"/>
      <c r="AC1201" s="15"/>
      <c r="AD1201" s="15"/>
      <c r="AE1201" s="15"/>
      <c r="AT1201" s="268" t="s">
        <v>155</v>
      </c>
      <c r="AU1201" s="268" t="s">
        <v>86</v>
      </c>
      <c r="AV1201" s="15" t="s">
        <v>151</v>
      </c>
      <c r="AW1201" s="15" t="s">
        <v>33</v>
      </c>
      <c r="AX1201" s="15" t="s">
        <v>84</v>
      </c>
      <c r="AY1201" s="268" t="s">
        <v>144</v>
      </c>
    </row>
    <row r="1202" s="2" customFormat="1" ht="16.5" customHeight="1">
      <c r="A1202" s="38"/>
      <c r="B1202" s="39"/>
      <c r="C1202" s="269" t="s">
        <v>1715</v>
      </c>
      <c r="D1202" s="269" t="s">
        <v>193</v>
      </c>
      <c r="E1202" s="270" t="s">
        <v>1716</v>
      </c>
      <c r="F1202" s="271" t="s">
        <v>1717</v>
      </c>
      <c r="G1202" s="272" t="s">
        <v>149</v>
      </c>
      <c r="H1202" s="273">
        <v>70.280000000000001</v>
      </c>
      <c r="I1202" s="274"/>
      <c r="J1202" s="275">
        <f>ROUND(I1202*H1202,2)</f>
        <v>0</v>
      </c>
      <c r="K1202" s="271" t="s">
        <v>150</v>
      </c>
      <c r="L1202" s="276"/>
      <c r="M1202" s="277" t="s">
        <v>1</v>
      </c>
      <c r="N1202" s="278" t="s">
        <v>41</v>
      </c>
      <c r="O1202" s="91"/>
      <c r="P1202" s="227">
        <f>O1202*H1202</f>
        <v>0</v>
      </c>
      <c r="Q1202" s="227">
        <v>0.0126</v>
      </c>
      <c r="R1202" s="227">
        <f>Q1202*H1202</f>
        <v>0.88552799999999998</v>
      </c>
      <c r="S1202" s="227">
        <v>0</v>
      </c>
      <c r="T1202" s="228">
        <f>S1202*H1202</f>
        <v>0</v>
      </c>
      <c r="U1202" s="38"/>
      <c r="V1202" s="38"/>
      <c r="W1202" s="38"/>
      <c r="X1202" s="38"/>
      <c r="Y1202" s="38"/>
      <c r="Z1202" s="38"/>
      <c r="AA1202" s="38"/>
      <c r="AB1202" s="38"/>
      <c r="AC1202" s="38"/>
      <c r="AD1202" s="38"/>
      <c r="AE1202" s="38"/>
      <c r="AR1202" s="229" t="s">
        <v>380</v>
      </c>
      <c r="AT1202" s="229" t="s">
        <v>193</v>
      </c>
      <c r="AU1202" s="229" t="s">
        <v>86</v>
      </c>
      <c r="AY1202" s="17" t="s">
        <v>144</v>
      </c>
      <c r="BE1202" s="230">
        <f>IF(N1202="základní",J1202,0)</f>
        <v>0</v>
      </c>
      <c r="BF1202" s="230">
        <f>IF(N1202="snížená",J1202,0)</f>
        <v>0</v>
      </c>
      <c r="BG1202" s="230">
        <f>IF(N1202="zákl. přenesená",J1202,0)</f>
        <v>0</v>
      </c>
      <c r="BH1202" s="230">
        <f>IF(N1202="sníž. přenesená",J1202,0)</f>
        <v>0</v>
      </c>
      <c r="BI1202" s="230">
        <f>IF(N1202="nulová",J1202,0)</f>
        <v>0</v>
      </c>
      <c r="BJ1202" s="17" t="s">
        <v>84</v>
      </c>
      <c r="BK1202" s="230">
        <f>ROUND(I1202*H1202,2)</f>
        <v>0</v>
      </c>
      <c r="BL1202" s="17" t="s">
        <v>262</v>
      </c>
      <c r="BM1202" s="229" t="s">
        <v>1718</v>
      </c>
    </row>
    <row r="1203" s="14" customFormat="1">
      <c r="A1203" s="14"/>
      <c r="B1203" s="247"/>
      <c r="C1203" s="248"/>
      <c r="D1203" s="238" t="s">
        <v>155</v>
      </c>
      <c r="E1203" s="248"/>
      <c r="F1203" s="250" t="s">
        <v>1719</v>
      </c>
      <c r="G1203" s="248"/>
      <c r="H1203" s="251">
        <v>70.280000000000001</v>
      </c>
      <c r="I1203" s="252"/>
      <c r="J1203" s="248"/>
      <c r="K1203" s="248"/>
      <c r="L1203" s="253"/>
      <c r="M1203" s="254"/>
      <c r="N1203" s="255"/>
      <c r="O1203" s="255"/>
      <c r="P1203" s="255"/>
      <c r="Q1203" s="255"/>
      <c r="R1203" s="255"/>
      <c r="S1203" s="255"/>
      <c r="T1203" s="256"/>
      <c r="U1203" s="14"/>
      <c r="V1203" s="14"/>
      <c r="W1203" s="14"/>
      <c r="X1203" s="14"/>
      <c r="Y1203" s="14"/>
      <c r="Z1203" s="14"/>
      <c r="AA1203" s="14"/>
      <c r="AB1203" s="14"/>
      <c r="AC1203" s="14"/>
      <c r="AD1203" s="14"/>
      <c r="AE1203" s="14"/>
      <c r="AT1203" s="257" t="s">
        <v>155</v>
      </c>
      <c r="AU1203" s="257" t="s">
        <v>86</v>
      </c>
      <c r="AV1203" s="14" t="s">
        <v>86</v>
      </c>
      <c r="AW1203" s="14" t="s">
        <v>4</v>
      </c>
      <c r="AX1203" s="14" t="s">
        <v>84</v>
      </c>
      <c r="AY1203" s="257" t="s">
        <v>144</v>
      </c>
    </row>
    <row r="1204" s="2" customFormat="1" ht="24.15" customHeight="1">
      <c r="A1204" s="38"/>
      <c r="B1204" s="39"/>
      <c r="C1204" s="218" t="s">
        <v>1720</v>
      </c>
      <c r="D1204" s="218" t="s">
        <v>146</v>
      </c>
      <c r="E1204" s="219" t="s">
        <v>1721</v>
      </c>
      <c r="F1204" s="220" t="s">
        <v>1722</v>
      </c>
      <c r="G1204" s="221" t="s">
        <v>196</v>
      </c>
      <c r="H1204" s="222">
        <v>1.218</v>
      </c>
      <c r="I1204" s="223"/>
      <c r="J1204" s="224">
        <f>ROUND(I1204*H1204,2)</f>
        <v>0</v>
      </c>
      <c r="K1204" s="220" t="s">
        <v>150</v>
      </c>
      <c r="L1204" s="44"/>
      <c r="M1204" s="225" t="s">
        <v>1</v>
      </c>
      <c r="N1204" s="226" t="s">
        <v>41</v>
      </c>
      <c r="O1204" s="91"/>
      <c r="P1204" s="227">
        <f>O1204*H1204</f>
        <v>0</v>
      </c>
      <c r="Q1204" s="227">
        <v>0</v>
      </c>
      <c r="R1204" s="227">
        <f>Q1204*H1204</f>
        <v>0</v>
      </c>
      <c r="S1204" s="227">
        <v>0</v>
      </c>
      <c r="T1204" s="228">
        <f>S1204*H1204</f>
        <v>0</v>
      </c>
      <c r="U1204" s="38"/>
      <c r="V1204" s="38"/>
      <c r="W1204" s="38"/>
      <c r="X1204" s="38"/>
      <c r="Y1204" s="38"/>
      <c r="Z1204" s="38"/>
      <c r="AA1204" s="38"/>
      <c r="AB1204" s="38"/>
      <c r="AC1204" s="38"/>
      <c r="AD1204" s="38"/>
      <c r="AE1204" s="38"/>
      <c r="AR1204" s="229" t="s">
        <v>262</v>
      </c>
      <c r="AT1204" s="229" t="s">
        <v>146</v>
      </c>
      <c r="AU1204" s="229" t="s">
        <v>86</v>
      </c>
      <c r="AY1204" s="17" t="s">
        <v>144</v>
      </c>
      <c r="BE1204" s="230">
        <f>IF(N1204="základní",J1204,0)</f>
        <v>0</v>
      </c>
      <c r="BF1204" s="230">
        <f>IF(N1204="snížená",J1204,0)</f>
        <v>0</v>
      </c>
      <c r="BG1204" s="230">
        <f>IF(N1204="zákl. přenesená",J1204,0)</f>
        <v>0</v>
      </c>
      <c r="BH1204" s="230">
        <f>IF(N1204="sníž. přenesená",J1204,0)</f>
        <v>0</v>
      </c>
      <c r="BI1204" s="230">
        <f>IF(N1204="nulová",J1204,0)</f>
        <v>0</v>
      </c>
      <c r="BJ1204" s="17" t="s">
        <v>84</v>
      </c>
      <c r="BK1204" s="230">
        <f>ROUND(I1204*H1204,2)</f>
        <v>0</v>
      </c>
      <c r="BL1204" s="17" t="s">
        <v>262</v>
      </c>
      <c r="BM1204" s="229" t="s">
        <v>1723</v>
      </c>
    </row>
    <row r="1205" s="2" customFormat="1">
      <c r="A1205" s="38"/>
      <c r="B1205" s="39"/>
      <c r="C1205" s="40"/>
      <c r="D1205" s="231" t="s">
        <v>153</v>
      </c>
      <c r="E1205" s="40"/>
      <c r="F1205" s="232" t="s">
        <v>1724</v>
      </c>
      <c r="G1205" s="40"/>
      <c r="H1205" s="40"/>
      <c r="I1205" s="233"/>
      <c r="J1205" s="40"/>
      <c r="K1205" s="40"/>
      <c r="L1205" s="44"/>
      <c r="M1205" s="234"/>
      <c r="N1205" s="235"/>
      <c r="O1205" s="91"/>
      <c r="P1205" s="91"/>
      <c r="Q1205" s="91"/>
      <c r="R1205" s="91"/>
      <c r="S1205" s="91"/>
      <c r="T1205" s="92"/>
      <c r="U1205" s="38"/>
      <c r="V1205" s="38"/>
      <c r="W1205" s="38"/>
      <c r="X1205" s="38"/>
      <c r="Y1205" s="38"/>
      <c r="Z1205" s="38"/>
      <c r="AA1205" s="38"/>
      <c r="AB1205" s="38"/>
      <c r="AC1205" s="38"/>
      <c r="AD1205" s="38"/>
      <c r="AE1205" s="38"/>
      <c r="AT1205" s="17" t="s">
        <v>153</v>
      </c>
      <c r="AU1205" s="17" t="s">
        <v>86</v>
      </c>
    </row>
    <row r="1206" s="12" customFormat="1" ht="22.8" customHeight="1">
      <c r="A1206" s="12"/>
      <c r="B1206" s="202"/>
      <c r="C1206" s="203"/>
      <c r="D1206" s="204" t="s">
        <v>75</v>
      </c>
      <c r="E1206" s="216" t="s">
        <v>1725</v>
      </c>
      <c r="F1206" s="216" t="s">
        <v>1726</v>
      </c>
      <c r="G1206" s="203"/>
      <c r="H1206" s="203"/>
      <c r="I1206" s="206"/>
      <c r="J1206" s="217">
        <f>BK1206</f>
        <v>0</v>
      </c>
      <c r="K1206" s="203"/>
      <c r="L1206" s="208"/>
      <c r="M1206" s="209"/>
      <c r="N1206" s="210"/>
      <c r="O1206" s="210"/>
      <c r="P1206" s="211">
        <f>SUM(P1207:P1232)</f>
        <v>0</v>
      </c>
      <c r="Q1206" s="210"/>
      <c r="R1206" s="211">
        <f>SUM(R1207:R1232)</f>
        <v>0.0068286900000000001</v>
      </c>
      <c r="S1206" s="210"/>
      <c r="T1206" s="212">
        <f>SUM(T1207:T1232)</f>
        <v>0</v>
      </c>
      <c r="U1206" s="12"/>
      <c r="V1206" s="12"/>
      <c r="W1206" s="12"/>
      <c r="X1206" s="12"/>
      <c r="Y1206" s="12"/>
      <c r="Z1206" s="12"/>
      <c r="AA1206" s="12"/>
      <c r="AB1206" s="12"/>
      <c r="AC1206" s="12"/>
      <c r="AD1206" s="12"/>
      <c r="AE1206" s="12"/>
      <c r="AR1206" s="213" t="s">
        <v>86</v>
      </c>
      <c r="AT1206" s="214" t="s">
        <v>75</v>
      </c>
      <c r="AU1206" s="214" t="s">
        <v>84</v>
      </c>
      <c r="AY1206" s="213" t="s">
        <v>144</v>
      </c>
      <c r="BK1206" s="215">
        <f>SUM(BK1207:BK1232)</f>
        <v>0</v>
      </c>
    </row>
    <row r="1207" s="2" customFormat="1" ht="24.15" customHeight="1">
      <c r="A1207" s="38"/>
      <c r="B1207" s="39"/>
      <c r="C1207" s="218" t="s">
        <v>1727</v>
      </c>
      <c r="D1207" s="218" t="s">
        <v>146</v>
      </c>
      <c r="E1207" s="219" t="s">
        <v>1728</v>
      </c>
      <c r="F1207" s="220" t="s">
        <v>1729</v>
      </c>
      <c r="G1207" s="221" t="s">
        <v>149</v>
      </c>
      <c r="H1207" s="222">
        <v>6.5999999999999996</v>
      </c>
      <c r="I1207" s="223"/>
      <c r="J1207" s="224">
        <f>ROUND(I1207*H1207,2)</f>
        <v>0</v>
      </c>
      <c r="K1207" s="220" t="s">
        <v>150</v>
      </c>
      <c r="L1207" s="44"/>
      <c r="M1207" s="225" t="s">
        <v>1</v>
      </c>
      <c r="N1207" s="226" t="s">
        <v>41</v>
      </c>
      <c r="O1207" s="91"/>
      <c r="P1207" s="227">
        <f>O1207*H1207</f>
        <v>0</v>
      </c>
      <c r="Q1207" s="227">
        <v>2.0000000000000002E-05</v>
      </c>
      <c r="R1207" s="227">
        <f>Q1207*H1207</f>
        <v>0.00013200000000000001</v>
      </c>
      <c r="S1207" s="227">
        <v>0</v>
      </c>
      <c r="T1207" s="228">
        <f>S1207*H1207</f>
        <v>0</v>
      </c>
      <c r="U1207" s="38"/>
      <c r="V1207" s="38"/>
      <c r="W1207" s="38"/>
      <c r="X1207" s="38"/>
      <c r="Y1207" s="38"/>
      <c r="Z1207" s="38"/>
      <c r="AA1207" s="38"/>
      <c r="AB1207" s="38"/>
      <c r="AC1207" s="38"/>
      <c r="AD1207" s="38"/>
      <c r="AE1207" s="38"/>
      <c r="AR1207" s="229" t="s">
        <v>262</v>
      </c>
      <c r="AT1207" s="229" t="s">
        <v>146</v>
      </c>
      <c r="AU1207" s="229" t="s">
        <v>86</v>
      </c>
      <c r="AY1207" s="17" t="s">
        <v>144</v>
      </c>
      <c r="BE1207" s="230">
        <f>IF(N1207="základní",J1207,0)</f>
        <v>0</v>
      </c>
      <c r="BF1207" s="230">
        <f>IF(N1207="snížená",J1207,0)</f>
        <v>0</v>
      </c>
      <c r="BG1207" s="230">
        <f>IF(N1207="zákl. přenesená",J1207,0)</f>
        <v>0</v>
      </c>
      <c r="BH1207" s="230">
        <f>IF(N1207="sníž. přenesená",J1207,0)</f>
        <v>0</v>
      </c>
      <c r="BI1207" s="230">
        <f>IF(N1207="nulová",J1207,0)</f>
        <v>0</v>
      </c>
      <c r="BJ1207" s="17" t="s">
        <v>84</v>
      </c>
      <c r="BK1207" s="230">
        <f>ROUND(I1207*H1207,2)</f>
        <v>0</v>
      </c>
      <c r="BL1207" s="17" t="s">
        <v>262</v>
      </c>
      <c r="BM1207" s="229" t="s">
        <v>1730</v>
      </c>
    </row>
    <row r="1208" s="2" customFormat="1">
      <c r="A1208" s="38"/>
      <c r="B1208" s="39"/>
      <c r="C1208" s="40"/>
      <c r="D1208" s="231" t="s">
        <v>153</v>
      </c>
      <c r="E1208" s="40"/>
      <c r="F1208" s="232" t="s">
        <v>1731</v>
      </c>
      <c r="G1208" s="40"/>
      <c r="H1208" s="40"/>
      <c r="I1208" s="233"/>
      <c r="J1208" s="40"/>
      <c r="K1208" s="40"/>
      <c r="L1208" s="44"/>
      <c r="M1208" s="234"/>
      <c r="N1208" s="235"/>
      <c r="O1208" s="91"/>
      <c r="P1208" s="91"/>
      <c r="Q1208" s="91"/>
      <c r="R1208" s="91"/>
      <c r="S1208" s="91"/>
      <c r="T1208" s="92"/>
      <c r="U1208" s="38"/>
      <c r="V1208" s="38"/>
      <c r="W1208" s="38"/>
      <c r="X1208" s="38"/>
      <c r="Y1208" s="38"/>
      <c r="Z1208" s="38"/>
      <c r="AA1208" s="38"/>
      <c r="AB1208" s="38"/>
      <c r="AC1208" s="38"/>
      <c r="AD1208" s="38"/>
      <c r="AE1208" s="38"/>
      <c r="AT1208" s="17" t="s">
        <v>153</v>
      </c>
      <c r="AU1208" s="17" t="s">
        <v>86</v>
      </c>
    </row>
    <row r="1209" s="14" customFormat="1">
      <c r="A1209" s="14"/>
      <c r="B1209" s="247"/>
      <c r="C1209" s="248"/>
      <c r="D1209" s="238" t="s">
        <v>155</v>
      </c>
      <c r="E1209" s="249" t="s">
        <v>1</v>
      </c>
      <c r="F1209" s="250" t="s">
        <v>1732</v>
      </c>
      <c r="G1209" s="248"/>
      <c r="H1209" s="251">
        <v>6.5999999999999996</v>
      </c>
      <c r="I1209" s="252"/>
      <c r="J1209" s="248"/>
      <c r="K1209" s="248"/>
      <c r="L1209" s="253"/>
      <c r="M1209" s="254"/>
      <c r="N1209" s="255"/>
      <c r="O1209" s="255"/>
      <c r="P1209" s="255"/>
      <c r="Q1209" s="255"/>
      <c r="R1209" s="255"/>
      <c r="S1209" s="255"/>
      <c r="T1209" s="256"/>
      <c r="U1209" s="14"/>
      <c r="V1209" s="14"/>
      <c r="W1209" s="14"/>
      <c r="X1209" s="14"/>
      <c r="Y1209" s="14"/>
      <c r="Z1209" s="14"/>
      <c r="AA1209" s="14"/>
      <c r="AB1209" s="14"/>
      <c r="AC1209" s="14"/>
      <c r="AD1209" s="14"/>
      <c r="AE1209" s="14"/>
      <c r="AT1209" s="257" t="s">
        <v>155</v>
      </c>
      <c r="AU1209" s="257" t="s">
        <v>86</v>
      </c>
      <c r="AV1209" s="14" t="s">
        <v>86</v>
      </c>
      <c r="AW1209" s="14" t="s">
        <v>33</v>
      </c>
      <c r="AX1209" s="14" t="s">
        <v>84</v>
      </c>
      <c r="AY1209" s="257" t="s">
        <v>144</v>
      </c>
    </row>
    <row r="1210" s="2" customFormat="1" ht="24.15" customHeight="1">
      <c r="A1210" s="38"/>
      <c r="B1210" s="39"/>
      <c r="C1210" s="218" t="s">
        <v>1733</v>
      </c>
      <c r="D1210" s="218" t="s">
        <v>146</v>
      </c>
      <c r="E1210" s="219" t="s">
        <v>1734</v>
      </c>
      <c r="F1210" s="220" t="s">
        <v>1735</v>
      </c>
      <c r="G1210" s="221" t="s">
        <v>149</v>
      </c>
      <c r="H1210" s="222">
        <v>6.5999999999999996</v>
      </c>
      <c r="I1210" s="223"/>
      <c r="J1210" s="224">
        <f>ROUND(I1210*H1210,2)</f>
        <v>0</v>
      </c>
      <c r="K1210" s="220" t="s">
        <v>150</v>
      </c>
      <c r="L1210" s="44"/>
      <c r="M1210" s="225" t="s">
        <v>1</v>
      </c>
      <c r="N1210" s="226" t="s">
        <v>41</v>
      </c>
      <c r="O1210" s="91"/>
      <c r="P1210" s="227">
        <f>O1210*H1210</f>
        <v>0</v>
      </c>
      <c r="Q1210" s="227">
        <v>0.00012</v>
      </c>
      <c r="R1210" s="227">
        <f>Q1210*H1210</f>
        <v>0.00079199999999999995</v>
      </c>
      <c r="S1210" s="227">
        <v>0</v>
      </c>
      <c r="T1210" s="228">
        <f>S1210*H1210</f>
        <v>0</v>
      </c>
      <c r="U1210" s="38"/>
      <c r="V1210" s="38"/>
      <c r="W1210" s="38"/>
      <c r="X1210" s="38"/>
      <c r="Y1210" s="38"/>
      <c r="Z1210" s="38"/>
      <c r="AA1210" s="38"/>
      <c r="AB1210" s="38"/>
      <c r="AC1210" s="38"/>
      <c r="AD1210" s="38"/>
      <c r="AE1210" s="38"/>
      <c r="AR1210" s="229" t="s">
        <v>262</v>
      </c>
      <c r="AT1210" s="229" t="s">
        <v>146</v>
      </c>
      <c r="AU1210" s="229" t="s">
        <v>86</v>
      </c>
      <c r="AY1210" s="17" t="s">
        <v>144</v>
      </c>
      <c r="BE1210" s="230">
        <f>IF(N1210="základní",J1210,0)</f>
        <v>0</v>
      </c>
      <c r="BF1210" s="230">
        <f>IF(N1210="snížená",J1210,0)</f>
        <v>0</v>
      </c>
      <c r="BG1210" s="230">
        <f>IF(N1210="zákl. přenesená",J1210,0)</f>
        <v>0</v>
      </c>
      <c r="BH1210" s="230">
        <f>IF(N1210="sníž. přenesená",J1210,0)</f>
        <v>0</v>
      </c>
      <c r="BI1210" s="230">
        <f>IF(N1210="nulová",J1210,0)</f>
        <v>0</v>
      </c>
      <c r="BJ1210" s="17" t="s">
        <v>84</v>
      </c>
      <c r="BK1210" s="230">
        <f>ROUND(I1210*H1210,2)</f>
        <v>0</v>
      </c>
      <c r="BL1210" s="17" t="s">
        <v>262</v>
      </c>
      <c r="BM1210" s="229" t="s">
        <v>1736</v>
      </c>
    </row>
    <row r="1211" s="2" customFormat="1">
      <c r="A1211" s="38"/>
      <c r="B1211" s="39"/>
      <c r="C1211" s="40"/>
      <c r="D1211" s="231" t="s">
        <v>153</v>
      </c>
      <c r="E1211" s="40"/>
      <c r="F1211" s="232" t="s">
        <v>1737</v>
      </c>
      <c r="G1211" s="40"/>
      <c r="H1211" s="40"/>
      <c r="I1211" s="233"/>
      <c r="J1211" s="40"/>
      <c r="K1211" s="40"/>
      <c r="L1211" s="44"/>
      <c r="M1211" s="234"/>
      <c r="N1211" s="235"/>
      <c r="O1211" s="91"/>
      <c r="P1211" s="91"/>
      <c r="Q1211" s="91"/>
      <c r="R1211" s="91"/>
      <c r="S1211" s="91"/>
      <c r="T1211" s="92"/>
      <c r="U1211" s="38"/>
      <c r="V1211" s="38"/>
      <c r="W1211" s="38"/>
      <c r="X1211" s="38"/>
      <c r="Y1211" s="38"/>
      <c r="Z1211" s="38"/>
      <c r="AA1211" s="38"/>
      <c r="AB1211" s="38"/>
      <c r="AC1211" s="38"/>
      <c r="AD1211" s="38"/>
      <c r="AE1211" s="38"/>
      <c r="AT1211" s="17" t="s">
        <v>153</v>
      </c>
      <c r="AU1211" s="17" t="s">
        <v>86</v>
      </c>
    </row>
    <row r="1212" s="2" customFormat="1" ht="24.15" customHeight="1">
      <c r="A1212" s="38"/>
      <c r="B1212" s="39"/>
      <c r="C1212" s="218" t="s">
        <v>1738</v>
      </c>
      <c r="D1212" s="218" t="s">
        <v>146</v>
      </c>
      <c r="E1212" s="219" t="s">
        <v>1739</v>
      </c>
      <c r="F1212" s="220" t="s">
        <v>1740</v>
      </c>
      <c r="G1212" s="221" t="s">
        <v>149</v>
      </c>
      <c r="H1212" s="222">
        <v>6.5999999999999996</v>
      </c>
      <c r="I1212" s="223"/>
      <c r="J1212" s="224">
        <f>ROUND(I1212*H1212,2)</f>
        <v>0</v>
      </c>
      <c r="K1212" s="220" t="s">
        <v>150</v>
      </c>
      <c r="L1212" s="44"/>
      <c r="M1212" s="225" t="s">
        <v>1</v>
      </c>
      <c r="N1212" s="226" t="s">
        <v>41</v>
      </c>
      <c r="O1212" s="91"/>
      <c r="P1212" s="227">
        <f>O1212*H1212</f>
        <v>0</v>
      </c>
      <c r="Q1212" s="227">
        <v>0.00013999999999999999</v>
      </c>
      <c r="R1212" s="227">
        <f>Q1212*H1212</f>
        <v>0.00092399999999999991</v>
      </c>
      <c r="S1212" s="227">
        <v>0</v>
      </c>
      <c r="T1212" s="228">
        <f>S1212*H1212</f>
        <v>0</v>
      </c>
      <c r="U1212" s="38"/>
      <c r="V1212" s="38"/>
      <c r="W1212" s="38"/>
      <c r="X1212" s="38"/>
      <c r="Y1212" s="38"/>
      <c r="Z1212" s="38"/>
      <c r="AA1212" s="38"/>
      <c r="AB1212" s="38"/>
      <c r="AC1212" s="38"/>
      <c r="AD1212" s="38"/>
      <c r="AE1212" s="38"/>
      <c r="AR1212" s="229" t="s">
        <v>262</v>
      </c>
      <c r="AT1212" s="229" t="s">
        <v>146</v>
      </c>
      <c r="AU1212" s="229" t="s">
        <v>86</v>
      </c>
      <c r="AY1212" s="17" t="s">
        <v>144</v>
      </c>
      <c r="BE1212" s="230">
        <f>IF(N1212="základní",J1212,0)</f>
        <v>0</v>
      </c>
      <c r="BF1212" s="230">
        <f>IF(N1212="snížená",J1212,0)</f>
        <v>0</v>
      </c>
      <c r="BG1212" s="230">
        <f>IF(N1212="zákl. přenesená",J1212,0)</f>
        <v>0</v>
      </c>
      <c r="BH1212" s="230">
        <f>IF(N1212="sníž. přenesená",J1212,0)</f>
        <v>0</v>
      </c>
      <c r="BI1212" s="230">
        <f>IF(N1212="nulová",J1212,0)</f>
        <v>0</v>
      </c>
      <c r="BJ1212" s="17" t="s">
        <v>84</v>
      </c>
      <c r="BK1212" s="230">
        <f>ROUND(I1212*H1212,2)</f>
        <v>0</v>
      </c>
      <c r="BL1212" s="17" t="s">
        <v>262</v>
      </c>
      <c r="BM1212" s="229" t="s">
        <v>1741</v>
      </c>
    </row>
    <row r="1213" s="2" customFormat="1">
      <c r="A1213" s="38"/>
      <c r="B1213" s="39"/>
      <c r="C1213" s="40"/>
      <c r="D1213" s="231" t="s">
        <v>153</v>
      </c>
      <c r="E1213" s="40"/>
      <c r="F1213" s="232" t="s">
        <v>1742</v>
      </c>
      <c r="G1213" s="40"/>
      <c r="H1213" s="40"/>
      <c r="I1213" s="233"/>
      <c r="J1213" s="40"/>
      <c r="K1213" s="40"/>
      <c r="L1213" s="44"/>
      <c r="M1213" s="234"/>
      <c r="N1213" s="235"/>
      <c r="O1213" s="91"/>
      <c r="P1213" s="91"/>
      <c r="Q1213" s="91"/>
      <c r="R1213" s="91"/>
      <c r="S1213" s="91"/>
      <c r="T1213" s="92"/>
      <c r="U1213" s="38"/>
      <c r="V1213" s="38"/>
      <c r="W1213" s="38"/>
      <c r="X1213" s="38"/>
      <c r="Y1213" s="38"/>
      <c r="Z1213" s="38"/>
      <c r="AA1213" s="38"/>
      <c r="AB1213" s="38"/>
      <c r="AC1213" s="38"/>
      <c r="AD1213" s="38"/>
      <c r="AE1213" s="38"/>
      <c r="AT1213" s="17" t="s">
        <v>153</v>
      </c>
      <c r="AU1213" s="17" t="s">
        <v>86</v>
      </c>
    </row>
    <row r="1214" s="2" customFormat="1" ht="24.15" customHeight="1">
      <c r="A1214" s="38"/>
      <c r="B1214" s="39"/>
      <c r="C1214" s="218" t="s">
        <v>1743</v>
      </c>
      <c r="D1214" s="218" t="s">
        <v>146</v>
      </c>
      <c r="E1214" s="219" t="s">
        <v>1744</v>
      </c>
      <c r="F1214" s="220" t="s">
        <v>1745</v>
      </c>
      <c r="G1214" s="221" t="s">
        <v>149</v>
      </c>
      <c r="H1214" s="222">
        <v>6.5999999999999996</v>
      </c>
      <c r="I1214" s="223"/>
      <c r="J1214" s="224">
        <f>ROUND(I1214*H1214,2)</f>
        <v>0</v>
      </c>
      <c r="K1214" s="220" t="s">
        <v>150</v>
      </c>
      <c r="L1214" s="44"/>
      <c r="M1214" s="225" t="s">
        <v>1</v>
      </c>
      <c r="N1214" s="226" t="s">
        <v>41</v>
      </c>
      <c r="O1214" s="91"/>
      <c r="P1214" s="227">
        <f>O1214*H1214</f>
        <v>0</v>
      </c>
      <c r="Q1214" s="227">
        <v>0.00017000000000000001</v>
      </c>
      <c r="R1214" s="227">
        <f>Q1214*H1214</f>
        <v>0.001122</v>
      </c>
      <c r="S1214" s="227">
        <v>0</v>
      </c>
      <c r="T1214" s="228">
        <f>S1214*H1214</f>
        <v>0</v>
      </c>
      <c r="U1214" s="38"/>
      <c r="V1214" s="38"/>
      <c r="W1214" s="38"/>
      <c r="X1214" s="38"/>
      <c r="Y1214" s="38"/>
      <c r="Z1214" s="38"/>
      <c r="AA1214" s="38"/>
      <c r="AB1214" s="38"/>
      <c r="AC1214" s="38"/>
      <c r="AD1214" s="38"/>
      <c r="AE1214" s="38"/>
      <c r="AR1214" s="229" t="s">
        <v>262</v>
      </c>
      <c r="AT1214" s="229" t="s">
        <v>146</v>
      </c>
      <c r="AU1214" s="229" t="s">
        <v>86</v>
      </c>
      <c r="AY1214" s="17" t="s">
        <v>144</v>
      </c>
      <c r="BE1214" s="230">
        <f>IF(N1214="základní",J1214,0)</f>
        <v>0</v>
      </c>
      <c r="BF1214" s="230">
        <f>IF(N1214="snížená",J1214,0)</f>
        <v>0</v>
      </c>
      <c r="BG1214" s="230">
        <f>IF(N1214="zákl. přenesená",J1214,0)</f>
        <v>0</v>
      </c>
      <c r="BH1214" s="230">
        <f>IF(N1214="sníž. přenesená",J1214,0)</f>
        <v>0</v>
      </c>
      <c r="BI1214" s="230">
        <f>IF(N1214="nulová",J1214,0)</f>
        <v>0</v>
      </c>
      <c r="BJ1214" s="17" t="s">
        <v>84</v>
      </c>
      <c r="BK1214" s="230">
        <f>ROUND(I1214*H1214,2)</f>
        <v>0</v>
      </c>
      <c r="BL1214" s="17" t="s">
        <v>262</v>
      </c>
      <c r="BM1214" s="229" t="s">
        <v>1746</v>
      </c>
    </row>
    <row r="1215" s="2" customFormat="1">
      <c r="A1215" s="38"/>
      <c r="B1215" s="39"/>
      <c r="C1215" s="40"/>
      <c r="D1215" s="231" t="s">
        <v>153</v>
      </c>
      <c r="E1215" s="40"/>
      <c r="F1215" s="232" t="s">
        <v>1747</v>
      </c>
      <c r="G1215" s="40"/>
      <c r="H1215" s="40"/>
      <c r="I1215" s="233"/>
      <c r="J1215" s="40"/>
      <c r="K1215" s="40"/>
      <c r="L1215" s="44"/>
      <c r="M1215" s="234"/>
      <c r="N1215" s="235"/>
      <c r="O1215" s="91"/>
      <c r="P1215" s="91"/>
      <c r="Q1215" s="91"/>
      <c r="R1215" s="91"/>
      <c r="S1215" s="91"/>
      <c r="T1215" s="92"/>
      <c r="U1215" s="38"/>
      <c r="V1215" s="38"/>
      <c r="W1215" s="38"/>
      <c r="X1215" s="38"/>
      <c r="Y1215" s="38"/>
      <c r="Z1215" s="38"/>
      <c r="AA1215" s="38"/>
      <c r="AB1215" s="38"/>
      <c r="AC1215" s="38"/>
      <c r="AD1215" s="38"/>
      <c r="AE1215" s="38"/>
      <c r="AT1215" s="17" t="s">
        <v>153</v>
      </c>
      <c r="AU1215" s="17" t="s">
        <v>86</v>
      </c>
    </row>
    <row r="1216" s="2" customFormat="1" ht="24.15" customHeight="1">
      <c r="A1216" s="38"/>
      <c r="B1216" s="39"/>
      <c r="C1216" s="218" t="s">
        <v>1748</v>
      </c>
      <c r="D1216" s="218" t="s">
        <v>146</v>
      </c>
      <c r="E1216" s="219" t="s">
        <v>1749</v>
      </c>
      <c r="F1216" s="220" t="s">
        <v>1750</v>
      </c>
      <c r="G1216" s="221" t="s">
        <v>149</v>
      </c>
      <c r="H1216" s="222">
        <v>6.5999999999999996</v>
      </c>
      <c r="I1216" s="223"/>
      <c r="J1216" s="224">
        <f>ROUND(I1216*H1216,2)</f>
        <v>0</v>
      </c>
      <c r="K1216" s="220" t="s">
        <v>150</v>
      </c>
      <c r="L1216" s="44"/>
      <c r="M1216" s="225" t="s">
        <v>1</v>
      </c>
      <c r="N1216" s="226" t="s">
        <v>41</v>
      </c>
      <c r="O1216" s="91"/>
      <c r="P1216" s="227">
        <f>O1216*H1216</f>
        <v>0</v>
      </c>
      <c r="Q1216" s="227">
        <v>0.00032000000000000003</v>
      </c>
      <c r="R1216" s="227">
        <f>Q1216*H1216</f>
        <v>0.0021120000000000002</v>
      </c>
      <c r="S1216" s="227">
        <v>0</v>
      </c>
      <c r="T1216" s="228">
        <f>S1216*H1216</f>
        <v>0</v>
      </c>
      <c r="U1216" s="38"/>
      <c r="V1216" s="38"/>
      <c r="W1216" s="38"/>
      <c r="X1216" s="38"/>
      <c r="Y1216" s="38"/>
      <c r="Z1216" s="38"/>
      <c r="AA1216" s="38"/>
      <c r="AB1216" s="38"/>
      <c r="AC1216" s="38"/>
      <c r="AD1216" s="38"/>
      <c r="AE1216" s="38"/>
      <c r="AR1216" s="229" t="s">
        <v>262</v>
      </c>
      <c r="AT1216" s="229" t="s">
        <v>146</v>
      </c>
      <c r="AU1216" s="229" t="s">
        <v>86</v>
      </c>
      <c r="AY1216" s="17" t="s">
        <v>144</v>
      </c>
      <c r="BE1216" s="230">
        <f>IF(N1216="základní",J1216,0)</f>
        <v>0</v>
      </c>
      <c r="BF1216" s="230">
        <f>IF(N1216="snížená",J1216,0)</f>
        <v>0</v>
      </c>
      <c r="BG1216" s="230">
        <f>IF(N1216="zákl. přenesená",J1216,0)</f>
        <v>0</v>
      </c>
      <c r="BH1216" s="230">
        <f>IF(N1216="sníž. přenesená",J1216,0)</f>
        <v>0</v>
      </c>
      <c r="BI1216" s="230">
        <f>IF(N1216="nulová",J1216,0)</f>
        <v>0</v>
      </c>
      <c r="BJ1216" s="17" t="s">
        <v>84</v>
      </c>
      <c r="BK1216" s="230">
        <f>ROUND(I1216*H1216,2)</f>
        <v>0</v>
      </c>
      <c r="BL1216" s="17" t="s">
        <v>262</v>
      </c>
      <c r="BM1216" s="229" t="s">
        <v>1751</v>
      </c>
    </row>
    <row r="1217" s="2" customFormat="1">
      <c r="A1217" s="38"/>
      <c r="B1217" s="39"/>
      <c r="C1217" s="40"/>
      <c r="D1217" s="231" t="s">
        <v>153</v>
      </c>
      <c r="E1217" s="40"/>
      <c r="F1217" s="232" t="s">
        <v>1752</v>
      </c>
      <c r="G1217" s="40"/>
      <c r="H1217" s="40"/>
      <c r="I1217" s="233"/>
      <c r="J1217" s="40"/>
      <c r="K1217" s="40"/>
      <c r="L1217" s="44"/>
      <c r="M1217" s="234"/>
      <c r="N1217" s="235"/>
      <c r="O1217" s="91"/>
      <c r="P1217" s="91"/>
      <c r="Q1217" s="91"/>
      <c r="R1217" s="91"/>
      <c r="S1217" s="91"/>
      <c r="T1217" s="92"/>
      <c r="U1217" s="38"/>
      <c r="V1217" s="38"/>
      <c r="W1217" s="38"/>
      <c r="X1217" s="38"/>
      <c r="Y1217" s="38"/>
      <c r="Z1217" s="38"/>
      <c r="AA1217" s="38"/>
      <c r="AB1217" s="38"/>
      <c r="AC1217" s="38"/>
      <c r="AD1217" s="38"/>
      <c r="AE1217" s="38"/>
      <c r="AT1217" s="17" t="s">
        <v>153</v>
      </c>
      <c r="AU1217" s="17" t="s">
        <v>86</v>
      </c>
    </row>
    <row r="1218" s="2" customFormat="1" ht="24.15" customHeight="1">
      <c r="A1218" s="38"/>
      <c r="B1218" s="39"/>
      <c r="C1218" s="218" t="s">
        <v>1753</v>
      </c>
      <c r="D1218" s="218" t="s">
        <v>146</v>
      </c>
      <c r="E1218" s="219" t="s">
        <v>1754</v>
      </c>
      <c r="F1218" s="220" t="s">
        <v>1755</v>
      </c>
      <c r="G1218" s="221" t="s">
        <v>149</v>
      </c>
      <c r="H1218" s="222">
        <v>5.2930000000000001</v>
      </c>
      <c r="I1218" s="223"/>
      <c r="J1218" s="224">
        <f>ROUND(I1218*H1218,2)</f>
        <v>0</v>
      </c>
      <c r="K1218" s="220" t="s">
        <v>150</v>
      </c>
      <c r="L1218" s="44"/>
      <c r="M1218" s="225" t="s">
        <v>1</v>
      </c>
      <c r="N1218" s="226" t="s">
        <v>41</v>
      </c>
      <c r="O1218" s="91"/>
      <c r="P1218" s="227">
        <f>O1218*H1218</f>
        <v>0</v>
      </c>
      <c r="Q1218" s="227">
        <v>6.9999999999999994E-05</v>
      </c>
      <c r="R1218" s="227">
        <f>Q1218*H1218</f>
        <v>0.00037051</v>
      </c>
      <c r="S1218" s="227">
        <v>0</v>
      </c>
      <c r="T1218" s="228">
        <f>S1218*H1218</f>
        <v>0</v>
      </c>
      <c r="U1218" s="38"/>
      <c r="V1218" s="38"/>
      <c r="W1218" s="38"/>
      <c r="X1218" s="38"/>
      <c r="Y1218" s="38"/>
      <c r="Z1218" s="38"/>
      <c r="AA1218" s="38"/>
      <c r="AB1218" s="38"/>
      <c r="AC1218" s="38"/>
      <c r="AD1218" s="38"/>
      <c r="AE1218" s="38"/>
      <c r="AR1218" s="229" t="s">
        <v>262</v>
      </c>
      <c r="AT1218" s="229" t="s">
        <v>146</v>
      </c>
      <c r="AU1218" s="229" t="s">
        <v>86</v>
      </c>
      <c r="AY1218" s="17" t="s">
        <v>144</v>
      </c>
      <c r="BE1218" s="230">
        <f>IF(N1218="základní",J1218,0)</f>
        <v>0</v>
      </c>
      <c r="BF1218" s="230">
        <f>IF(N1218="snížená",J1218,0)</f>
        <v>0</v>
      </c>
      <c r="BG1218" s="230">
        <f>IF(N1218="zákl. přenesená",J1218,0)</f>
        <v>0</v>
      </c>
      <c r="BH1218" s="230">
        <f>IF(N1218="sníž. přenesená",J1218,0)</f>
        <v>0</v>
      </c>
      <c r="BI1218" s="230">
        <f>IF(N1218="nulová",J1218,0)</f>
        <v>0</v>
      </c>
      <c r="BJ1218" s="17" t="s">
        <v>84</v>
      </c>
      <c r="BK1218" s="230">
        <f>ROUND(I1218*H1218,2)</f>
        <v>0</v>
      </c>
      <c r="BL1218" s="17" t="s">
        <v>262</v>
      </c>
      <c r="BM1218" s="229" t="s">
        <v>1756</v>
      </c>
    </row>
    <row r="1219" s="2" customFormat="1">
      <c r="A1219" s="38"/>
      <c r="B1219" s="39"/>
      <c r="C1219" s="40"/>
      <c r="D1219" s="231" t="s">
        <v>153</v>
      </c>
      <c r="E1219" s="40"/>
      <c r="F1219" s="232" t="s">
        <v>1757</v>
      </c>
      <c r="G1219" s="40"/>
      <c r="H1219" s="40"/>
      <c r="I1219" s="233"/>
      <c r="J1219" s="40"/>
      <c r="K1219" s="40"/>
      <c r="L1219" s="44"/>
      <c r="M1219" s="234"/>
      <c r="N1219" s="235"/>
      <c r="O1219" s="91"/>
      <c r="P1219" s="91"/>
      <c r="Q1219" s="91"/>
      <c r="R1219" s="91"/>
      <c r="S1219" s="91"/>
      <c r="T1219" s="92"/>
      <c r="U1219" s="38"/>
      <c r="V1219" s="38"/>
      <c r="W1219" s="38"/>
      <c r="X1219" s="38"/>
      <c r="Y1219" s="38"/>
      <c r="Z1219" s="38"/>
      <c r="AA1219" s="38"/>
      <c r="AB1219" s="38"/>
      <c r="AC1219" s="38"/>
      <c r="AD1219" s="38"/>
      <c r="AE1219" s="38"/>
      <c r="AT1219" s="17" t="s">
        <v>153</v>
      </c>
      <c r="AU1219" s="17" t="s">
        <v>86</v>
      </c>
    </row>
    <row r="1220" s="2" customFormat="1" ht="16.5" customHeight="1">
      <c r="A1220" s="38"/>
      <c r="B1220" s="39"/>
      <c r="C1220" s="218" t="s">
        <v>1758</v>
      </c>
      <c r="D1220" s="218" t="s">
        <v>146</v>
      </c>
      <c r="E1220" s="219" t="s">
        <v>1759</v>
      </c>
      <c r="F1220" s="220" t="s">
        <v>1760</v>
      </c>
      <c r="G1220" s="221" t="s">
        <v>149</v>
      </c>
      <c r="H1220" s="222">
        <v>5.2930000000000001</v>
      </c>
      <c r="I1220" s="223"/>
      <c r="J1220" s="224">
        <f>ROUND(I1220*H1220,2)</f>
        <v>0</v>
      </c>
      <c r="K1220" s="220" t="s">
        <v>150</v>
      </c>
      <c r="L1220" s="44"/>
      <c r="M1220" s="225" t="s">
        <v>1</v>
      </c>
      <c r="N1220" s="226" t="s">
        <v>41</v>
      </c>
      <c r="O1220" s="91"/>
      <c r="P1220" s="227">
        <f>O1220*H1220</f>
        <v>0</v>
      </c>
      <c r="Q1220" s="227">
        <v>0</v>
      </c>
      <c r="R1220" s="227">
        <f>Q1220*H1220</f>
        <v>0</v>
      </c>
      <c r="S1220" s="227">
        <v>0</v>
      </c>
      <c r="T1220" s="228">
        <f>S1220*H1220</f>
        <v>0</v>
      </c>
      <c r="U1220" s="38"/>
      <c r="V1220" s="38"/>
      <c r="W1220" s="38"/>
      <c r="X1220" s="38"/>
      <c r="Y1220" s="38"/>
      <c r="Z1220" s="38"/>
      <c r="AA1220" s="38"/>
      <c r="AB1220" s="38"/>
      <c r="AC1220" s="38"/>
      <c r="AD1220" s="38"/>
      <c r="AE1220" s="38"/>
      <c r="AR1220" s="229" t="s">
        <v>262</v>
      </c>
      <c r="AT1220" s="229" t="s">
        <v>146</v>
      </c>
      <c r="AU1220" s="229" t="s">
        <v>86</v>
      </c>
      <c r="AY1220" s="17" t="s">
        <v>144</v>
      </c>
      <c r="BE1220" s="230">
        <f>IF(N1220="základní",J1220,0)</f>
        <v>0</v>
      </c>
      <c r="BF1220" s="230">
        <f>IF(N1220="snížená",J1220,0)</f>
        <v>0</v>
      </c>
      <c r="BG1220" s="230">
        <f>IF(N1220="zákl. přenesená",J1220,0)</f>
        <v>0</v>
      </c>
      <c r="BH1220" s="230">
        <f>IF(N1220="sníž. přenesená",J1220,0)</f>
        <v>0</v>
      </c>
      <c r="BI1220" s="230">
        <f>IF(N1220="nulová",J1220,0)</f>
        <v>0</v>
      </c>
      <c r="BJ1220" s="17" t="s">
        <v>84</v>
      </c>
      <c r="BK1220" s="230">
        <f>ROUND(I1220*H1220,2)</f>
        <v>0</v>
      </c>
      <c r="BL1220" s="17" t="s">
        <v>262</v>
      </c>
      <c r="BM1220" s="229" t="s">
        <v>1761</v>
      </c>
    </row>
    <row r="1221" s="2" customFormat="1">
      <c r="A1221" s="38"/>
      <c r="B1221" s="39"/>
      <c r="C1221" s="40"/>
      <c r="D1221" s="231" t="s">
        <v>153</v>
      </c>
      <c r="E1221" s="40"/>
      <c r="F1221" s="232" t="s">
        <v>1762</v>
      </c>
      <c r="G1221" s="40"/>
      <c r="H1221" s="40"/>
      <c r="I1221" s="233"/>
      <c r="J1221" s="40"/>
      <c r="K1221" s="40"/>
      <c r="L1221" s="44"/>
      <c r="M1221" s="234"/>
      <c r="N1221" s="235"/>
      <c r="O1221" s="91"/>
      <c r="P1221" s="91"/>
      <c r="Q1221" s="91"/>
      <c r="R1221" s="91"/>
      <c r="S1221" s="91"/>
      <c r="T1221" s="92"/>
      <c r="U1221" s="38"/>
      <c r="V1221" s="38"/>
      <c r="W1221" s="38"/>
      <c r="X1221" s="38"/>
      <c r="Y1221" s="38"/>
      <c r="Z1221" s="38"/>
      <c r="AA1221" s="38"/>
      <c r="AB1221" s="38"/>
      <c r="AC1221" s="38"/>
      <c r="AD1221" s="38"/>
      <c r="AE1221" s="38"/>
      <c r="AT1221" s="17" t="s">
        <v>153</v>
      </c>
      <c r="AU1221" s="17" t="s">
        <v>86</v>
      </c>
    </row>
    <row r="1222" s="13" customFormat="1">
      <c r="A1222" s="13"/>
      <c r="B1222" s="236"/>
      <c r="C1222" s="237"/>
      <c r="D1222" s="238" t="s">
        <v>155</v>
      </c>
      <c r="E1222" s="239" t="s">
        <v>1</v>
      </c>
      <c r="F1222" s="240" t="s">
        <v>1763</v>
      </c>
      <c r="G1222" s="237"/>
      <c r="H1222" s="239" t="s">
        <v>1</v>
      </c>
      <c r="I1222" s="241"/>
      <c r="J1222" s="237"/>
      <c r="K1222" s="237"/>
      <c r="L1222" s="242"/>
      <c r="M1222" s="243"/>
      <c r="N1222" s="244"/>
      <c r="O1222" s="244"/>
      <c r="P1222" s="244"/>
      <c r="Q1222" s="244"/>
      <c r="R1222" s="244"/>
      <c r="S1222" s="244"/>
      <c r="T1222" s="245"/>
      <c r="U1222" s="13"/>
      <c r="V1222" s="13"/>
      <c r="W1222" s="13"/>
      <c r="X1222" s="13"/>
      <c r="Y1222" s="13"/>
      <c r="Z1222" s="13"/>
      <c r="AA1222" s="13"/>
      <c r="AB1222" s="13"/>
      <c r="AC1222" s="13"/>
      <c r="AD1222" s="13"/>
      <c r="AE1222" s="13"/>
      <c r="AT1222" s="246" t="s">
        <v>155</v>
      </c>
      <c r="AU1222" s="246" t="s">
        <v>86</v>
      </c>
      <c r="AV1222" s="13" t="s">
        <v>84</v>
      </c>
      <c r="AW1222" s="13" t="s">
        <v>33</v>
      </c>
      <c r="AX1222" s="13" t="s">
        <v>76</v>
      </c>
      <c r="AY1222" s="246" t="s">
        <v>144</v>
      </c>
    </row>
    <row r="1223" s="14" customFormat="1">
      <c r="A1223" s="14"/>
      <c r="B1223" s="247"/>
      <c r="C1223" s="248"/>
      <c r="D1223" s="238" t="s">
        <v>155</v>
      </c>
      <c r="E1223" s="249" t="s">
        <v>1</v>
      </c>
      <c r="F1223" s="250" t="s">
        <v>1764</v>
      </c>
      <c r="G1223" s="248"/>
      <c r="H1223" s="251">
        <v>3.0339999999999998</v>
      </c>
      <c r="I1223" s="252"/>
      <c r="J1223" s="248"/>
      <c r="K1223" s="248"/>
      <c r="L1223" s="253"/>
      <c r="M1223" s="254"/>
      <c r="N1223" s="255"/>
      <c r="O1223" s="255"/>
      <c r="P1223" s="255"/>
      <c r="Q1223" s="255"/>
      <c r="R1223" s="255"/>
      <c r="S1223" s="255"/>
      <c r="T1223" s="256"/>
      <c r="U1223" s="14"/>
      <c r="V1223" s="14"/>
      <c r="W1223" s="14"/>
      <c r="X1223" s="14"/>
      <c r="Y1223" s="14"/>
      <c r="Z1223" s="14"/>
      <c r="AA1223" s="14"/>
      <c r="AB1223" s="14"/>
      <c r="AC1223" s="14"/>
      <c r="AD1223" s="14"/>
      <c r="AE1223" s="14"/>
      <c r="AT1223" s="257" t="s">
        <v>155</v>
      </c>
      <c r="AU1223" s="257" t="s">
        <v>86</v>
      </c>
      <c r="AV1223" s="14" t="s">
        <v>86</v>
      </c>
      <c r="AW1223" s="14" t="s">
        <v>33</v>
      </c>
      <c r="AX1223" s="14" t="s">
        <v>76</v>
      </c>
      <c r="AY1223" s="257" t="s">
        <v>144</v>
      </c>
    </row>
    <row r="1224" s="13" customFormat="1">
      <c r="A1224" s="13"/>
      <c r="B1224" s="236"/>
      <c r="C1224" s="237"/>
      <c r="D1224" s="238" t="s">
        <v>155</v>
      </c>
      <c r="E1224" s="239" t="s">
        <v>1</v>
      </c>
      <c r="F1224" s="240" t="s">
        <v>1765</v>
      </c>
      <c r="G1224" s="237"/>
      <c r="H1224" s="239" t="s">
        <v>1</v>
      </c>
      <c r="I1224" s="241"/>
      <c r="J1224" s="237"/>
      <c r="K1224" s="237"/>
      <c r="L1224" s="242"/>
      <c r="M1224" s="243"/>
      <c r="N1224" s="244"/>
      <c r="O1224" s="244"/>
      <c r="P1224" s="244"/>
      <c r="Q1224" s="244"/>
      <c r="R1224" s="244"/>
      <c r="S1224" s="244"/>
      <c r="T1224" s="245"/>
      <c r="U1224" s="13"/>
      <c r="V1224" s="13"/>
      <c r="W1224" s="13"/>
      <c r="X1224" s="13"/>
      <c r="Y1224" s="13"/>
      <c r="Z1224" s="13"/>
      <c r="AA1224" s="13"/>
      <c r="AB1224" s="13"/>
      <c r="AC1224" s="13"/>
      <c r="AD1224" s="13"/>
      <c r="AE1224" s="13"/>
      <c r="AT1224" s="246" t="s">
        <v>155</v>
      </c>
      <c r="AU1224" s="246" t="s">
        <v>86</v>
      </c>
      <c r="AV1224" s="13" t="s">
        <v>84</v>
      </c>
      <c r="AW1224" s="13" t="s">
        <v>33</v>
      </c>
      <c r="AX1224" s="13" t="s">
        <v>76</v>
      </c>
      <c r="AY1224" s="246" t="s">
        <v>144</v>
      </c>
    </row>
    <row r="1225" s="14" customFormat="1">
      <c r="A1225" s="14"/>
      <c r="B1225" s="247"/>
      <c r="C1225" s="248"/>
      <c r="D1225" s="238" t="s">
        <v>155</v>
      </c>
      <c r="E1225" s="249" t="s">
        <v>1</v>
      </c>
      <c r="F1225" s="250" t="s">
        <v>1766</v>
      </c>
      <c r="G1225" s="248"/>
      <c r="H1225" s="251">
        <v>0.77400000000000002</v>
      </c>
      <c r="I1225" s="252"/>
      <c r="J1225" s="248"/>
      <c r="K1225" s="248"/>
      <c r="L1225" s="253"/>
      <c r="M1225" s="254"/>
      <c r="N1225" s="255"/>
      <c r="O1225" s="255"/>
      <c r="P1225" s="255"/>
      <c r="Q1225" s="255"/>
      <c r="R1225" s="255"/>
      <c r="S1225" s="255"/>
      <c r="T1225" s="256"/>
      <c r="U1225" s="14"/>
      <c r="V1225" s="14"/>
      <c r="W1225" s="14"/>
      <c r="X1225" s="14"/>
      <c r="Y1225" s="14"/>
      <c r="Z1225" s="14"/>
      <c r="AA1225" s="14"/>
      <c r="AB1225" s="14"/>
      <c r="AC1225" s="14"/>
      <c r="AD1225" s="14"/>
      <c r="AE1225" s="14"/>
      <c r="AT1225" s="257" t="s">
        <v>155</v>
      </c>
      <c r="AU1225" s="257" t="s">
        <v>86</v>
      </c>
      <c r="AV1225" s="14" t="s">
        <v>86</v>
      </c>
      <c r="AW1225" s="14" t="s">
        <v>33</v>
      </c>
      <c r="AX1225" s="14" t="s">
        <v>76</v>
      </c>
      <c r="AY1225" s="257" t="s">
        <v>144</v>
      </c>
    </row>
    <row r="1226" s="13" customFormat="1">
      <c r="A1226" s="13"/>
      <c r="B1226" s="236"/>
      <c r="C1226" s="237"/>
      <c r="D1226" s="238" t="s">
        <v>155</v>
      </c>
      <c r="E1226" s="239" t="s">
        <v>1</v>
      </c>
      <c r="F1226" s="240" t="s">
        <v>1767</v>
      </c>
      <c r="G1226" s="237"/>
      <c r="H1226" s="239" t="s">
        <v>1</v>
      </c>
      <c r="I1226" s="241"/>
      <c r="J1226" s="237"/>
      <c r="K1226" s="237"/>
      <c r="L1226" s="242"/>
      <c r="M1226" s="243"/>
      <c r="N1226" s="244"/>
      <c r="O1226" s="244"/>
      <c r="P1226" s="244"/>
      <c r="Q1226" s="244"/>
      <c r="R1226" s="244"/>
      <c r="S1226" s="244"/>
      <c r="T1226" s="245"/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T1226" s="246" t="s">
        <v>155</v>
      </c>
      <c r="AU1226" s="246" t="s">
        <v>86</v>
      </c>
      <c r="AV1226" s="13" t="s">
        <v>84</v>
      </c>
      <c r="AW1226" s="13" t="s">
        <v>33</v>
      </c>
      <c r="AX1226" s="13" t="s">
        <v>76</v>
      </c>
      <c r="AY1226" s="246" t="s">
        <v>144</v>
      </c>
    </row>
    <row r="1227" s="14" customFormat="1">
      <c r="A1227" s="14"/>
      <c r="B1227" s="247"/>
      <c r="C1227" s="248"/>
      <c r="D1227" s="238" t="s">
        <v>155</v>
      </c>
      <c r="E1227" s="249" t="s">
        <v>1</v>
      </c>
      <c r="F1227" s="250" t="s">
        <v>1768</v>
      </c>
      <c r="G1227" s="248"/>
      <c r="H1227" s="251">
        <v>1.4850000000000001</v>
      </c>
      <c r="I1227" s="252"/>
      <c r="J1227" s="248"/>
      <c r="K1227" s="248"/>
      <c r="L1227" s="253"/>
      <c r="M1227" s="254"/>
      <c r="N1227" s="255"/>
      <c r="O1227" s="255"/>
      <c r="P1227" s="255"/>
      <c r="Q1227" s="255"/>
      <c r="R1227" s="255"/>
      <c r="S1227" s="255"/>
      <c r="T1227" s="256"/>
      <c r="U1227" s="14"/>
      <c r="V1227" s="14"/>
      <c r="W1227" s="14"/>
      <c r="X1227" s="14"/>
      <c r="Y1227" s="14"/>
      <c r="Z1227" s="14"/>
      <c r="AA1227" s="14"/>
      <c r="AB1227" s="14"/>
      <c r="AC1227" s="14"/>
      <c r="AD1227" s="14"/>
      <c r="AE1227" s="14"/>
      <c r="AT1227" s="257" t="s">
        <v>155</v>
      </c>
      <c r="AU1227" s="257" t="s">
        <v>86</v>
      </c>
      <c r="AV1227" s="14" t="s">
        <v>86</v>
      </c>
      <c r="AW1227" s="14" t="s">
        <v>33</v>
      </c>
      <c r="AX1227" s="14" t="s">
        <v>76</v>
      </c>
      <c r="AY1227" s="257" t="s">
        <v>144</v>
      </c>
    </row>
    <row r="1228" s="15" customFormat="1">
      <c r="A1228" s="15"/>
      <c r="B1228" s="258"/>
      <c r="C1228" s="259"/>
      <c r="D1228" s="238" t="s">
        <v>155</v>
      </c>
      <c r="E1228" s="260" t="s">
        <v>1</v>
      </c>
      <c r="F1228" s="261" t="s">
        <v>160</v>
      </c>
      <c r="G1228" s="259"/>
      <c r="H1228" s="262">
        <v>5.2930000000000001</v>
      </c>
      <c r="I1228" s="263"/>
      <c r="J1228" s="259"/>
      <c r="K1228" s="259"/>
      <c r="L1228" s="264"/>
      <c r="M1228" s="265"/>
      <c r="N1228" s="266"/>
      <c r="O1228" s="266"/>
      <c r="P1228" s="266"/>
      <c r="Q1228" s="266"/>
      <c r="R1228" s="266"/>
      <c r="S1228" s="266"/>
      <c r="T1228" s="267"/>
      <c r="U1228" s="15"/>
      <c r="V1228" s="15"/>
      <c r="W1228" s="15"/>
      <c r="X1228" s="15"/>
      <c r="Y1228" s="15"/>
      <c r="Z1228" s="15"/>
      <c r="AA1228" s="15"/>
      <c r="AB1228" s="15"/>
      <c r="AC1228" s="15"/>
      <c r="AD1228" s="15"/>
      <c r="AE1228" s="15"/>
      <c r="AT1228" s="268" t="s">
        <v>155</v>
      </c>
      <c r="AU1228" s="268" t="s">
        <v>86</v>
      </c>
      <c r="AV1228" s="15" t="s">
        <v>151</v>
      </c>
      <c r="AW1228" s="15" t="s">
        <v>33</v>
      </c>
      <c r="AX1228" s="15" t="s">
        <v>84</v>
      </c>
      <c r="AY1228" s="268" t="s">
        <v>144</v>
      </c>
    </row>
    <row r="1229" s="2" customFormat="1" ht="24.15" customHeight="1">
      <c r="A1229" s="38"/>
      <c r="B1229" s="39"/>
      <c r="C1229" s="218" t="s">
        <v>1769</v>
      </c>
      <c r="D1229" s="218" t="s">
        <v>146</v>
      </c>
      <c r="E1229" s="219" t="s">
        <v>1770</v>
      </c>
      <c r="F1229" s="220" t="s">
        <v>1771</v>
      </c>
      <c r="G1229" s="221" t="s">
        <v>149</v>
      </c>
      <c r="H1229" s="222">
        <v>5.2930000000000001</v>
      </c>
      <c r="I1229" s="223"/>
      <c r="J1229" s="224">
        <f>ROUND(I1229*H1229,2)</f>
        <v>0</v>
      </c>
      <c r="K1229" s="220" t="s">
        <v>150</v>
      </c>
      <c r="L1229" s="44"/>
      <c r="M1229" s="225" t="s">
        <v>1</v>
      </c>
      <c r="N1229" s="226" t="s">
        <v>41</v>
      </c>
      <c r="O1229" s="91"/>
      <c r="P1229" s="227">
        <f>O1229*H1229</f>
        <v>0</v>
      </c>
      <c r="Q1229" s="227">
        <v>0.00013999999999999999</v>
      </c>
      <c r="R1229" s="227">
        <f>Q1229*H1229</f>
        <v>0.00074102</v>
      </c>
      <c r="S1229" s="227">
        <v>0</v>
      </c>
      <c r="T1229" s="228">
        <f>S1229*H1229</f>
        <v>0</v>
      </c>
      <c r="U1229" s="38"/>
      <c r="V1229" s="38"/>
      <c r="W1229" s="38"/>
      <c r="X1229" s="38"/>
      <c r="Y1229" s="38"/>
      <c r="Z1229" s="38"/>
      <c r="AA1229" s="38"/>
      <c r="AB1229" s="38"/>
      <c r="AC1229" s="38"/>
      <c r="AD1229" s="38"/>
      <c r="AE1229" s="38"/>
      <c r="AR1229" s="229" t="s">
        <v>262</v>
      </c>
      <c r="AT1229" s="229" t="s">
        <v>146</v>
      </c>
      <c r="AU1229" s="229" t="s">
        <v>86</v>
      </c>
      <c r="AY1229" s="17" t="s">
        <v>144</v>
      </c>
      <c r="BE1229" s="230">
        <f>IF(N1229="základní",J1229,0)</f>
        <v>0</v>
      </c>
      <c r="BF1229" s="230">
        <f>IF(N1229="snížená",J1229,0)</f>
        <v>0</v>
      </c>
      <c r="BG1229" s="230">
        <f>IF(N1229="zákl. přenesená",J1229,0)</f>
        <v>0</v>
      </c>
      <c r="BH1229" s="230">
        <f>IF(N1229="sníž. přenesená",J1229,0)</f>
        <v>0</v>
      </c>
      <c r="BI1229" s="230">
        <f>IF(N1229="nulová",J1229,0)</f>
        <v>0</v>
      </c>
      <c r="BJ1229" s="17" t="s">
        <v>84</v>
      </c>
      <c r="BK1229" s="230">
        <f>ROUND(I1229*H1229,2)</f>
        <v>0</v>
      </c>
      <c r="BL1229" s="17" t="s">
        <v>262</v>
      </c>
      <c r="BM1229" s="229" t="s">
        <v>1772</v>
      </c>
    </row>
    <row r="1230" s="2" customFormat="1">
      <c r="A1230" s="38"/>
      <c r="B1230" s="39"/>
      <c r="C1230" s="40"/>
      <c r="D1230" s="231" t="s">
        <v>153</v>
      </c>
      <c r="E1230" s="40"/>
      <c r="F1230" s="232" t="s">
        <v>1773</v>
      </c>
      <c r="G1230" s="40"/>
      <c r="H1230" s="40"/>
      <c r="I1230" s="233"/>
      <c r="J1230" s="40"/>
      <c r="K1230" s="40"/>
      <c r="L1230" s="44"/>
      <c r="M1230" s="234"/>
      <c r="N1230" s="235"/>
      <c r="O1230" s="91"/>
      <c r="P1230" s="91"/>
      <c r="Q1230" s="91"/>
      <c r="R1230" s="91"/>
      <c r="S1230" s="91"/>
      <c r="T1230" s="92"/>
      <c r="U1230" s="38"/>
      <c r="V1230" s="38"/>
      <c r="W1230" s="38"/>
      <c r="X1230" s="38"/>
      <c r="Y1230" s="38"/>
      <c r="Z1230" s="38"/>
      <c r="AA1230" s="38"/>
      <c r="AB1230" s="38"/>
      <c r="AC1230" s="38"/>
      <c r="AD1230" s="38"/>
      <c r="AE1230" s="38"/>
      <c r="AT1230" s="17" t="s">
        <v>153</v>
      </c>
      <c r="AU1230" s="17" t="s">
        <v>86</v>
      </c>
    </row>
    <row r="1231" s="2" customFormat="1" ht="24.15" customHeight="1">
      <c r="A1231" s="38"/>
      <c r="B1231" s="39"/>
      <c r="C1231" s="218" t="s">
        <v>1774</v>
      </c>
      <c r="D1231" s="218" t="s">
        <v>146</v>
      </c>
      <c r="E1231" s="219" t="s">
        <v>1775</v>
      </c>
      <c r="F1231" s="220" t="s">
        <v>1776</v>
      </c>
      <c r="G1231" s="221" t="s">
        <v>149</v>
      </c>
      <c r="H1231" s="222">
        <v>5.2930000000000001</v>
      </c>
      <c r="I1231" s="223"/>
      <c r="J1231" s="224">
        <f>ROUND(I1231*H1231,2)</f>
        <v>0</v>
      </c>
      <c r="K1231" s="220" t="s">
        <v>150</v>
      </c>
      <c r="L1231" s="44"/>
      <c r="M1231" s="225" t="s">
        <v>1</v>
      </c>
      <c r="N1231" s="226" t="s">
        <v>41</v>
      </c>
      <c r="O1231" s="91"/>
      <c r="P1231" s="227">
        <f>O1231*H1231</f>
        <v>0</v>
      </c>
      <c r="Q1231" s="227">
        <v>0.00012</v>
      </c>
      <c r="R1231" s="227">
        <f>Q1231*H1231</f>
        <v>0.00063516000000000006</v>
      </c>
      <c r="S1231" s="227">
        <v>0</v>
      </c>
      <c r="T1231" s="228">
        <f>S1231*H1231</f>
        <v>0</v>
      </c>
      <c r="U1231" s="38"/>
      <c r="V1231" s="38"/>
      <c r="W1231" s="38"/>
      <c r="X1231" s="38"/>
      <c r="Y1231" s="38"/>
      <c r="Z1231" s="38"/>
      <c r="AA1231" s="38"/>
      <c r="AB1231" s="38"/>
      <c r="AC1231" s="38"/>
      <c r="AD1231" s="38"/>
      <c r="AE1231" s="38"/>
      <c r="AR1231" s="229" t="s">
        <v>262</v>
      </c>
      <c r="AT1231" s="229" t="s">
        <v>146</v>
      </c>
      <c r="AU1231" s="229" t="s">
        <v>86</v>
      </c>
      <c r="AY1231" s="17" t="s">
        <v>144</v>
      </c>
      <c r="BE1231" s="230">
        <f>IF(N1231="základní",J1231,0)</f>
        <v>0</v>
      </c>
      <c r="BF1231" s="230">
        <f>IF(N1231="snížená",J1231,0)</f>
        <v>0</v>
      </c>
      <c r="BG1231" s="230">
        <f>IF(N1231="zákl. přenesená",J1231,0)</f>
        <v>0</v>
      </c>
      <c r="BH1231" s="230">
        <f>IF(N1231="sníž. přenesená",J1231,0)</f>
        <v>0</v>
      </c>
      <c r="BI1231" s="230">
        <f>IF(N1231="nulová",J1231,0)</f>
        <v>0</v>
      </c>
      <c r="BJ1231" s="17" t="s">
        <v>84</v>
      </c>
      <c r="BK1231" s="230">
        <f>ROUND(I1231*H1231,2)</f>
        <v>0</v>
      </c>
      <c r="BL1231" s="17" t="s">
        <v>262</v>
      </c>
      <c r="BM1231" s="229" t="s">
        <v>1777</v>
      </c>
    </row>
    <row r="1232" s="2" customFormat="1">
      <c r="A1232" s="38"/>
      <c r="B1232" s="39"/>
      <c r="C1232" s="40"/>
      <c r="D1232" s="231" t="s">
        <v>153</v>
      </c>
      <c r="E1232" s="40"/>
      <c r="F1232" s="232" t="s">
        <v>1778</v>
      </c>
      <c r="G1232" s="40"/>
      <c r="H1232" s="40"/>
      <c r="I1232" s="233"/>
      <c r="J1232" s="40"/>
      <c r="K1232" s="40"/>
      <c r="L1232" s="44"/>
      <c r="M1232" s="234"/>
      <c r="N1232" s="235"/>
      <c r="O1232" s="91"/>
      <c r="P1232" s="91"/>
      <c r="Q1232" s="91"/>
      <c r="R1232" s="91"/>
      <c r="S1232" s="91"/>
      <c r="T1232" s="92"/>
      <c r="U1232" s="38"/>
      <c r="V1232" s="38"/>
      <c r="W1232" s="38"/>
      <c r="X1232" s="38"/>
      <c r="Y1232" s="38"/>
      <c r="Z1232" s="38"/>
      <c r="AA1232" s="38"/>
      <c r="AB1232" s="38"/>
      <c r="AC1232" s="38"/>
      <c r="AD1232" s="38"/>
      <c r="AE1232" s="38"/>
      <c r="AT1232" s="17" t="s">
        <v>153</v>
      </c>
      <c r="AU1232" s="17" t="s">
        <v>86</v>
      </c>
    </row>
    <row r="1233" s="12" customFormat="1" ht="22.8" customHeight="1">
      <c r="A1233" s="12"/>
      <c r="B1233" s="202"/>
      <c r="C1233" s="203"/>
      <c r="D1233" s="204" t="s">
        <v>75</v>
      </c>
      <c r="E1233" s="216" t="s">
        <v>1779</v>
      </c>
      <c r="F1233" s="216" t="s">
        <v>1780</v>
      </c>
      <c r="G1233" s="203"/>
      <c r="H1233" s="203"/>
      <c r="I1233" s="206"/>
      <c r="J1233" s="217">
        <f>BK1233</f>
        <v>0</v>
      </c>
      <c r="K1233" s="203"/>
      <c r="L1233" s="208"/>
      <c r="M1233" s="209"/>
      <c r="N1233" s="210"/>
      <c r="O1233" s="210"/>
      <c r="P1233" s="211">
        <f>SUM(P1234:P1245)</f>
        <v>0</v>
      </c>
      <c r="Q1233" s="210"/>
      <c r="R1233" s="211">
        <f>SUM(R1234:R1245)</f>
        <v>0.17852738000000001</v>
      </c>
      <c r="S1233" s="210"/>
      <c r="T1233" s="212">
        <f>SUM(T1234:T1245)</f>
        <v>0</v>
      </c>
      <c r="U1233" s="12"/>
      <c r="V1233" s="12"/>
      <c r="W1233" s="12"/>
      <c r="X1233" s="12"/>
      <c r="Y1233" s="12"/>
      <c r="Z1233" s="12"/>
      <c r="AA1233" s="12"/>
      <c r="AB1233" s="12"/>
      <c r="AC1233" s="12"/>
      <c r="AD1233" s="12"/>
      <c r="AE1233" s="12"/>
      <c r="AR1233" s="213" t="s">
        <v>86</v>
      </c>
      <c r="AT1233" s="214" t="s">
        <v>75</v>
      </c>
      <c r="AU1233" s="214" t="s">
        <v>84</v>
      </c>
      <c r="AY1233" s="213" t="s">
        <v>144</v>
      </c>
      <c r="BK1233" s="215">
        <f>SUM(BK1234:BK1245)</f>
        <v>0</v>
      </c>
    </row>
    <row r="1234" s="2" customFormat="1" ht="24.15" customHeight="1">
      <c r="A1234" s="38"/>
      <c r="B1234" s="39"/>
      <c r="C1234" s="218" t="s">
        <v>1781</v>
      </c>
      <c r="D1234" s="218" t="s">
        <v>146</v>
      </c>
      <c r="E1234" s="219" t="s">
        <v>1782</v>
      </c>
      <c r="F1234" s="220" t="s">
        <v>1783</v>
      </c>
      <c r="G1234" s="221" t="s">
        <v>149</v>
      </c>
      <c r="H1234" s="222">
        <v>388.10300000000001</v>
      </c>
      <c r="I1234" s="223"/>
      <c r="J1234" s="224">
        <f>ROUND(I1234*H1234,2)</f>
        <v>0</v>
      </c>
      <c r="K1234" s="220" t="s">
        <v>150</v>
      </c>
      <c r="L1234" s="44"/>
      <c r="M1234" s="225" t="s">
        <v>1</v>
      </c>
      <c r="N1234" s="226" t="s">
        <v>41</v>
      </c>
      <c r="O1234" s="91"/>
      <c r="P1234" s="227">
        <f>O1234*H1234</f>
        <v>0</v>
      </c>
      <c r="Q1234" s="227">
        <v>0</v>
      </c>
      <c r="R1234" s="227">
        <f>Q1234*H1234</f>
        <v>0</v>
      </c>
      <c r="S1234" s="227">
        <v>0</v>
      </c>
      <c r="T1234" s="228">
        <f>S1234*H1234</f>
        <v>0</v>
      </c>
      <c r="U1234" s="38"/>
      <c r="V1234" s="38"/>
      <c r="W1234" s="38"/>
      <c r="X1234" s="38"/>
      <c r="Y1234" s="38"/>
      <c r="Z1234" s="38"/>
      <c r="AA1234" s="38"/>
      <c r="AB1234" s="38"/>
      <c r="AC1234" s="38"/>
      <c r="AD1234" s="38"/>
      <c r="AE1234" s="38"/>
      <c r="AR1234" s="229" t="s">
        <v>262</v>
      </c>
      <c r="AT1234" s="229" t="s">
        <v>146</v>
      </c>
      <c r="AU1234" s="229" t="s">
        <v>86</v>
      </c>
      <c r="AY1234" s="17" t="s">
        <v>144</v>
      </c>
      <c r="BE1234" s="230">
        <f>IF(N1234="základní",J1234,0)</f>
        <v>0</v>
      </c>
      <c r="BF1234" s="230">
        <f>IF(N1234="snížená",J1234,0)</f>
        <v>0</v>
      </c>
      <c r="BG1234" s="230">
        <f>IF(N1234="zákl. přenesená",J1234,0)</f>
        <v>0</v>
      </c>
      <c r="BH1234" s="230">
        <f>IF(N1234="sníž. přenesená",J1234,0)</f>
        <v>0</v>
      </c>
      <c r="BI1234" s="230">
        <f>IF(N1234="nulová",J1234,0)</f>
        <v>0</v>
      </c>
      <c r="BJ1234" s="17" t="s">
        <v>84</v>
      </c>
      <c r="BK1234" s="230">
        <f>ROUND(I1234*H1234,2)</f>
        <v>0</v>
      </c>
      <c r="BL1234" s="17" t="s">
        <v>262</v>
      </c>
      <c r="BM1234" s="229" t="s">
        <v>1784</v>
      </c>
    </row>
    <row r="1235" s="2" customFormat="1">
      <c r="A1235" s="38"/>
      <c r="B1235" s="39"/>
      <c r="C1235" s="40"/>
      <c r="D1235" s="231" t="s">
        <v>153</v>
      </c>
      <c r="E1235" s="40"/>
      <c r="F1235" s="232" t="s">
        <v>1785</v>
      </c>
      <c r="G1235" s="40"/>
      <c r="H1235" s="40"/>
      <c r="I1235" s="233"/>
      <c r="J1235" s="40"/>
      <c r="K1235" s="40"/>
      <c r="L1235" s="44"/>
      <c r="M1235" s="234"/>
      <c r="N1235" s="235"/>
      <c r="O1235" s="91"/>
      <c r="P1235" s="91"/>
      <c r="Q1235" s="91"/>
      <c r="R1235" s="91"/>
      <c r="S1235" s="91"/>
      <c r="T1235" s="92"/>
      <c r="U1235" s="38"/>
      <c r="V1235" s="38"/>
      <c r="W1235" s="38"/>
      <c r="X1235" s="38"/>
      <c r="Y1235" s="38"/>
      <c r="Z1235" s="38"/>
      <c r="AA1235" s="38"/>
      <c r="AB1235" s="38"/>
      <c r="AC1235" s="38"/>
      <c r="AD1235" s="38"/>
      <c r="AE1235" s="38"/>
      <c r="AT1235" s="17" t="s">
        <v>153</v>
      </c>
      <c r="AU1235" s="17" t="s">
        <v>86</v>
      </c>
    </row>
    <row r="1236" s="14" customFormat="1">
      <c r="A1236" s="14"/>
      <c r="B1236" s="247"/>
      <c r="C1236" s="248"/>
      <c r="D1236" s="238" t="s">
        <v>155</v>
      </c>
      <c r="E1236" s="249" t="s">
        <v>1</v>
      </c>
      <c r="F1236" s="250" t="s">
        <v>1786</v>
      </c>
      <c r="G1236" s="248"/>
      <c r="H1236" s="251">
        <v>248.77500000000001</v>
      </c>
      <c r="I1236" s="252"/>
      <c r="J1236" s="248"/>
      <c r="K1236" s="248"/>
      <c r="L1236" s="253"/>
      <c r="M1236" s="254"/>
      <c r="N1236" s="255"/>
      <c r="O1236" s="255"/>
      <c r="P1236" s="255"/>
      <c r="Q1236" s="255"/>
      <c r="R1236" s="255"/>
      <c r="S1236" s="255"/>
      <c r="T1236" s="256"/>
      <c r="U1236" s="14"/>
      <c r="V1236" s="14"/>
      <c r="W1236" s="14"/>
      <c r="X1236" s="14"/>
      <c r="Y1236" s="14"/>
      <c r="Z1236" s="14"/>
      <c r="AA1236" s="14"/>
      <c r="AB1236" s="14"/>
      <c r="AC1236" s="14"/>
      <c r="AD1236" s="14"/>
      <c r="AE1236" s="14"/>
      <c r="AT1236" s="257" t="s">
        <v>155</v>
      </c>
      <c r="AU1236" s="257" t="s">
        <v>86</v>
      </c>
      <c r="AV1236" s="14" t="s">
        <v>86</v>
      </c>
      <c r="AW1236" s="14" t="s">
        <v>33</v>
      </c>
      <c r="AX1236" s="14" t="s">
        <v>76</v>
      </c>
      <c r="AY1236" s="257" t="s">
        <v>144</v>
      </c>
    </row>
    <row r="1237" s="14" customFormat="1">
      <c r="A1237" s="14"/>
      <c r="B1237" s="247"/>
      <c r="C1237" s="248"/>
      <c r="D1237" s="238" t="s">
        <v>155</v>
      </c>
      <c r="E1237" s="249" t="s">
        <v>1</v>
      </c>
      <c r="F1237" s="250" t="s">
        <v>1787</v>
      </c>
      <c r="G1237" s="248"/>
      <c r="H1237" s="251">
        <v>8.2720000000000002</v>
      </c>
      <c r="I1237" s="252"/>
      <c r="J1237" s="248"/>
      <c r="K1237" s="248"/>
      <c r="L1237" s="253"/>
      <c r="M1237" s="254"/>
      <c r="N1237" s="255"/>
      <c r="O1237" s="255"/>
      <c r="P1237" s="255"/>
      <c r="Q1237" s="255"/>
      <c r="R1237" s="255"/>
      <c r="S1237" s="255"/>
      <c r="T1237" s="256"/>
      <c r="U1237" s="14"/>
      <c r="V1237" s="14"/>
      <c r="W1237" s="14"/>
      <c r="X1237" s="14"/>
      <c r="Y1237" s="14"/>
      <c r="Z1237" s="14"/>
      <c r="AA1237" s="14"/>
      <c r="AB1237" s="14"/>
      <c r="AC1237" s="14"/>
      <c r="AD1237" s="14"/>
      <c r="AE1237" s="14"/>
      <c r="AT1237" s="257" t="s">
        <v>155</v>
      </c>
      <c r="AU1237" s="257" t="s">
        <v>86</v>
      </c>
      <c r="AV1237" s="14" t="s">
        <v>86</v>
      </c>
      <c r="AW1237" s="14" t="s">
        <v>33</v>
      </c>
      <c r="AX1237" s="14" t="s">
        <v>76</v>
      </c>
      <c r="AY1237" s="257" t="s">
        <v>144</v>
      </c>
    </row>
    <row r="1238" s="14" customFormat="1">
      <c r="A1238" s="14"/>
      <c r="B1238" s="247"/>
      <c r="C1238" s="248"/>
      <c r="D1238" s="238" t="s">
        <v>155</v>
      </c>
      <c r="E1238" s="249" t="s">
        <v>1</v>
      </c>
      <c r="F1238" s="250" t="s">
        <v>1788</v>
      </c>
      <c r="G1238" s="248"/>
      <c r="H1238" s="251">
        <v>19.213000000000001</v>
      </c>
      <c r="I1238" s="252"/>
      <c r="J1238" s="248"/>
      <c r="K1238" s="248"/>
      <c r="L1238" s="253"/>
      <c r="M1238" s="254"/>
      <c r="N1238" s="255"/>
      <c r="O1238" s="255"/>
      <c r="P1238" s="255"/>
      <c r="Q1238" s="255"/>
      <c r="R1238" s="255"/>
      <c r="S1238" s="255"/>
      <c r="T1238" s="256"/>
      <c r="U1238" s="14"/>
      <c r="V1238" s="14"/>
      <c r="W1238" s="14"/>
      <c r="X1238" s="14"/>
      <c r="Y1238" s="14"/>
      <c r="Z1238" s="14"/>
      <c r="AA1238" s="14"/>
      <c r="AB1238" s="14"/>
      <c r="AC1238" s="14"/>
      <c r="AD1238" s="14"/>
      <c r="AE1238" s="14"/>
      <c r="AT1238" s="257" t="s">
        <v>155</v>
      </c>
      <c r="AU1238" s="257" t="s">
        <v>86</v>
      </c>
      <c r="AV1238" s="14" t="s">
        <v>86</v>
      </c>
      <c r="AW1238" s="14" t="s">
        <v>33</v>
      </c>
      <c r="AX1238" s="14" t="s">
        <v>76</v>
      </c>
      <c r="AY1238" s="257" t="s">
        <v>144</v>
      </c>
    </row>
    <row r="1239" s="14" customFormat="1">
      <c r="A1239" s="14"/>
      <c r="B1239" s="247"/>
      <c r="C1239" s="248"/>
      <c r="D1239" s="238" t="s">
        <v>155</v>
      </c>
      <c r="E1239" s="249" t="s">
        <v>1</v>
      </c>
      <c r="F1239" s="250" t="s">
        <v>1789</v>
      </c>
      <c r="G1239" s="248"/>
      <c r="H1239" s="251">
        <v>38.869999999999997</v>
      </c>
      <c r="I1239" s="252"/>
      <c r="J1239" s="248"/>
      <c r="K1239" s="248"/>
      <c r="L1239" s="253"/>
      <c r="M1239" s="254"/>
      <c r="N1239" s="255"/>
      <c r="O1239" s="255"/>
      <c r="P1239" s="255"/>
      <c r="Q1239" s="255"/>
      <c r="R1239" s="255"/>
      <c r="S1239" s="255"/>
      <c r="T1239" s="256"/>
      <c r="U1239" s="14"/>
      <c r="V1239" s="14"/>
      <c r="W1239" s="14"/>
      <c r="X1239" s="14"/>
      <c r="Y1239" s="14"/>
      <c r="Z1239" s="14"/>
      <c r="AA1239" s="14"/>
      <c r="AB1239" s="14"/>
      <c r="AC1239" s="14"/>
      <c r="AD1239" s="14"/>
      <c r="AE1239" s="14"/>
      <c r="AT1239" s="257" t="s">
        <v>155</v>
      </c>
      <c r="AU1239" s="257" t="s">
        <v>86</v>
      </c>
      <c r="AV1239" s="14" t="s">
        <v>86</v>
      </c>
      <c r="AW1239" s="14" t="s">
        <v>33</v>
      </c>
      <c r="AX1239" s="14" t="s">
        <v>76</v>
      </c>
      <c r="AY1239" s="257" t="s">
        <v>144</v>
      </c>
    </row>
    <row r="1240" s="14" customFormat="1">
      <c r="A1240" s="14"/>
      <c r="B1240" s="247"/>
      <c r="C1240" s="248"/>
      <c r="D1240" s="238" t="s">
        <v>155</v>
      </c>
      <c r="E1240" s="249" t="s">
        <v>1</v>
      </c>
      <c r="F1240" s="250" t="s">
        <v>1790</v>
      </c>
      <c r="G1240" s="248"/>
      <c r="H1240" s="251">
        <v>72.972999999999999</v>
      </c>
      <c r="I1240" s="252"/>
      <c r="J1240" s="248"/>
      <c r="K1240" s="248"/>
      <c r="L1240" s="253"/>
      <c r="M1240" s="254"/>
      <c r="N1240" s="255"/>
      <c r="O1240" s="255"/>
      <c r="P1240" s="255"/>
      <c r="Q1240" s="255"/>
      <c r="R1240" s="255"/>
      <c r="S1240" s="255"/>
      <c r="T1240" s="256"/>
      <c r="U1240" s="14"/>
      <c r="V1240" s="14"/>
      <c r="W1240" s="14"/>
      <c r="X1240" s="14"/>
      <c r="Y1240" s="14"/>
      <c r="Z1240" s="14"/>
      <c r="AA1240" s="14"/>
      <c r="AB1240" s="14"/>
      <c r="AC1240" s="14"/>
      <c r="AD1240" s="14"/>
      <c r="AE1240" s="14"/>
      <c r="AT1240" s="257" t="s">
        <v>155</v>
      </c>
      <c r="AU1240" s="257" t="s">
        <v>86</v>
      </c>
      <c r="AV1240" s="14" t="s">
        <v>86</v>
      </c>
      <c r="AW1240" s="14" t="s">
        <v>33</v>
      </c>
      <c r="AX1240" s="14" t="s">
        <v>76</v>
      </c>
      <c r="AY1240" s="257" t="s">
        <v>144</v>
      </c>
    </row>
    <row r="1241" s="15" customFormat="1">
      <c r="A1241" s="15"/>
      <c r="B1241" s="258"/>
      <c r="C1241" s="259"/>
      <c r="D1241" s="238" t="s">
        <v>155</v>
      </c>
      <c r="E1241" s="260" t="s">
        <v>1</v>
      </c>
      <c r="F1241" s="261" t="s">
        <v>160</v>
      </c>
      <c r="G1241" s="259"/>
      <c r="H1241" s="262">
        <v>388.10300000000007</v>
      </c>
      <c r="I1241" s="263"/>
      <c r="J1241" s="259"/>
      <c r="K1241" s="259"/>
      <c r="L1241" s="264"/>
      <c r="M1241" s="265"/>
      <c r="N1241" s="266"/>
      <c r="O1241" s="266"/>
      <c r="P1241" s="266"/>
      <c r="Q1241" s="266"/>
      <c r="R1241" s="266"/>
      <c r="S1241" s="266"/>
      <c r="T1241" s="267"/>
      <c r="U1241" s="15"/>
      <c r="V1241" s="15"/>
      <c r="W1241" s="15"/>
      <c r="X1241" s="15"/>
      <c r="Y1241" s="15"/>
      <c r="Z1241" s="15"/>
      <c r="AA1241" s="15"/>
      <c r="AB1241" s="15"/>
      <c r="AC1241" s="15"/>
      <c r="AD1241" s="15"/>
      <c r="AE1241" s="15"/>
      <c r="AT1241" s="268" t="s">
        <v>155</v>
      </c>
      <c r="AU1241" s="268" t="s">
        <v>86</v>
      </c>
      <c r="AV1241" s="15" t="s">
        <v>151</v>
      </c>
      <c r="AW1241" s="15" t="s">
        <v>33</v>
      </c>
      <c r="AX1241" s="15" t="s">
        <v>84</v>
      </c>
      <c r="AY1241" s="268" t="s">
        <v>144</v>
      </c>
    </row>
    <row r="1242" s="2" customFormat="1" ht="24.15" customHeight="1">
      <c r="A1242" s="38"/>
      <c r="B1242" s="39"/>
      <c r="C1242" s="218" t="s">
        <v>1791</v>
      </c>
      <c r="D1242" s="218" t="s">
        <v>146</v>
      </c>
      <c r="E1242" s="219" t="s">
        <v>1792</v>
      </c>
      <c r="F1242" s="220" t="s">
        <v>1793</v>
      </c>
      <c r="G1242" s="221" t="s">
        <v>149</v>
      </c>
      <c r="H1242" s="222">
        <v>388.10300000000001</v>
      </c>
      <c r="I1242" s="223"/>
      <c r="J1242" s="224">
        <f>ROUND(I1242*H1242,2)</f>
        <v>0</v>
      </c>
      <c r="K1242" s="220" t="s">
        <v>150</v>
      </c>
      <c r="L1242" s="44"/>
      <c r="M1242" s="225" t="s">
        <v>1</v>
      </c>
      <c r="N1242" s="226" t="s">
        <v>41</v>
      </c>
      <c r="O1242" s="91"/>
      <c r="P1242" s="227">
        <f>O1242*H1242</f>
        <v>0</v>
      </c>
      <c r="Q1242" s="227">
        <v>0.00020000000000000001</v>
      </c>
      <c r="R1242" s="227">
        <f>Q1242*H1242</f>
        <v>0.077620600000000012</v>
      </c>
      <c r="S1242" s="227">
        <v>0</v>
      </c>
      <c r="T1242" s="228">
        <f>S1242*H1242</f>
        <v>0</v>
      </c>
      <c r="U1242" s="38"/>
      <c r="V1242" s="38"/>
      <c r="W1242" s="38"/>
      <c r="X1242" s="38"/>
      <c r="Y1242" s="38"/>
      <c r="Z1242" s="38"/>
      <c r="AA1242" s="38"/>
      <c r="AB1242" s="38"/>
      <c r="AC1242" s="38"/>
      <c r="AD1242" s="38"/>
      <c r="AE1242" s="38"/>
      <c r="AR1242" s="229" t="s">
        <v>262</v>
      </c>
      <c r="AT1242" s="229" t="s">
        <v>146</v>
      </c>
      <c r="AU1242" s="229" t="s">
        <v>86</v>
      </c>
      <c r="AY1242" s="17" t="s">
        <v>144</v>
      </c>
      <c r="BE1242" s="230">
        <f>IF(N1242="základní",J1242,0)</f>
        <v>0</v>
      </c>
      <c r="BF1242" s="230">
        <f>IF(N1242="snížená",J1242,0)</f>
        <v>0</v>
      </c>
      <c r="BG1242" s="230">
        <f>IF(N1242="zákl. přenesená",J1242,0)</f>
        <v>0</v>
      </c>
      <c r="BH1242" s="230">
        <f>IF(N1242="sníž. přenesená",J1242,0)</f>
        <v>0</v>
      </c>
      <c r="BI1242" s="230">
        <f>IF(N1242="nulová",J1242,0)</f>
        <v>0</v>
      </c>
      <c r="BJ1242" s="17" t="s">
        <v>84</v>
      </c>
      <c r="BK1242" s="230">
        <f>ROUND(I1242*H1242,2)</f>
        <v>0</v>
      </c>
      <c r="BL1242" s="17" t="s">
        <v>262</v>
      </c>
      <c r="BM1242" s="229" t="s">
        <v>1794</v>
      </c>
    </row>
    <row r="1243" s="2" customFormat="1">
      <c r="A1243" s="38"/>
      <c r="B1243" s="39"/>
      <c r="C1243" s="40"/>
      <c r="D1243" s="231" t="s">
        <v>153</v>
      </c>
      <c r="E1243" s="40"/>
      <c r="F1243" s="232" t="s">
        <v>1795</v>
      </c>
      <c r="G1243" s="40"/>
      <c r="H1243" s="40"/>
      <c r="I1243" s="233"/>
      <c r="J1243" s="40"/>
      <c r="K1243" s="40"/>
      <c r="L1243" s="44"/>
      <c r="M1243" s="234"/>
      <c r="N1243" s="235"/>
      <c r="O1243" s="91"/>
      <c r="P1243" s="91"/>
      <c r="Q1243" s="91"/>
      <c r="R1243" s="91"/>
      <c r="S1243" s="91"/>
      <c r="T1243" s="92"/>
      <c r="U1243" s="38"/>
      <c r="V1243" s="38"/>
      <c r="W1243" s="38"/>
      <c r="X1243" s="38"/>
      <c r="Y1243" s="38"/>
      <c r="Z1243" s="38"/>
      <c r="AA1243" s="38"/>
      <c r="AB1243" s="38"/>
      <c r="AC1243" s="38"/>
      <c r="AD1243" s="38"/>
      <c r="AE1243" s="38"/>
      <c r="AT1243" s="17" t="s">
        <v>153</v>
      </c>
      <c r="AU1243" s="17" t="s">
        <v>86</v>
      </c>
    </row>
    <row r="1244" s="2" customFormat="1" ht="33" customHeight="1">
      <c r="A1244" s="38"/>
      <c r="B1244" s="39"/>
      <c r="C1244" s="218" t="s">
        <v>1796</v>
      </c>
      <c r="D1244" s="218" t="s">
        <v>146</v>
      </c>
      <c r="E1244" s="219" t="s">
        <v>1797</v>
      </c>
      <c r="F1244" s="220" t="s">
        <v>1798</v>
      </c>
      <c r="G1244" s="221" t="s">
        <v>149</v>
      </c>
      <c r="H1244" s="222">
        <v>388.10300000000001</v>
      </c>
      <c r="I1244" s="223"/>
      <c r="J1244" s="224">
        <f>ROUND(I1244*H1244,2)</f>
        <v>0</v>
      </c>
      <c r="K1244" s="220" t="s">
        <v>150</v>
      </c>
      <c r="L1244" s="44"/>
      <c r="M1244" s="225" t="s">
        <v>1</v>
      </c>
      <c r="N1244" s="226" t="s">
        <v>41</v>
      </c>
      <c r="O1244" s="91"/>
      <c r="P1244" s="227">
        <f>O1244*H1244</f>
        <v>0</v>
      </c>
      <c r="Q1244" s="227">
        <v>0.00025999999999999998</v>
      </c>
      <c r="R1244" s="227">
        <f>Q1244*H1244</f>
        <v>0.10090677999999999</v>
      </c>
      <c r="S1244" s="227">
        <v>0</v>
      </c>
      <c r="T1244" s="228">
        <f>S1244*H1244</f>
        <v>0</v>
      </c>
      <c r="U1244" s="38"/>
      <c r="V1244" s="38"/>
      <c r="W1244" s="38"/>
      <c r="X1244" s="38"/>
      <c r="Y1244" s="38"/>
      <c r="Z1244" s="38"/>
      <c r="AA1244" s="38"/>
      <c r="AB1244" s="38"/>
      <c r="AC1244" s="38"/>
      <c r="AD1244" s="38"/>
      <c r="AE1244" s="38"/>
      <c r="AR1244" s="229" t="s">
        <v>262</v>
      </c>
      <c r="AT1244" s="229" t="s">
        <v>146</v>
      </c>
      <c r="AU1244" s="229" t="s">
        <v>86</v>
      </c>
      <c r="AY1244" s="17" t="s">
        <v>144</v>
      </c>
      <c r="BE1244" s="230">
        <f>IF(N1244="základní",J1244,0)</f>
        <v>0</v>
      </c>
      <c r="BF1244" s="230">
        <f>IF(N1244="snížená",J1244,0)</f>
        <v>0</v>
      </c>
      <c r="BG1244" s="230">
        <f>IF(N1244="zákl. přenesená",J1244,0)</f>
        <v>0</v>
      </c>
      <c r="BH1244" s="230">
        <f>IF(N1244="sníž. přenesená",J1244,0)</f>
        <v>0</v>
      </c>
      <c r="BI1244" s="230">
        <f>IF(N1244="nulová",J1244,0)</f>
        <v>0</v>
      </c>
      <c r="BJ1244" s="17" t="s">
        <v>84</v>
      </c>
      <c r="BK1244" s="230">
        <f>ROUND(I1244*H1244,2)</f>
        <v>0</v>
      </c>
      <c r="BL1244" s="17" t="s">
        <v>262</v>
      </c>
      <c r="BM1244" s="229" t="s">
        <v>1799</v>
      </c>
    </row>
    <row r="1245" s="2" customFormat="1">
      <c r="A1245" s="38"/>
      <c r="B1245" s="39"/>
      <c r="C1245" s="40"/>
      <c r="D1245" s="231" t="s">
        <v>153</v>
      </c>
      <c r="E1245" s="40"/>
      <c r="F1245" s="232" t="s">
        <v>1800</v>
      </c>
      <c r="G1245" s="40"/>
      <c r="H1245" s="40"/>
      <c r="I1245" s="233"/>
      <c r="J1245" s="40"/>
      <c r="K1245" s="40"/>
      <c r="L1245" s="44"/>
      <c r="M1245" s="279"/>
      <c r="N1245" s="280"/>
      <c r="O1245" s="281"/>
      <c r="P1245" s="281"/>
      <c r="Q1245" s="281"/>
      <c r="R1245" s="281"/>
      <c r="S1245" s="281"/>
      <c r="T1245" s="282"/>
      <c r="U1245" s="38"/>
      <c r="V1245" s="38"/>
      <c r="W1245" s="38"/>
      <c r="X1245" s="38"/>
      <c r="Y1245" s="38"/>
      <c r="Z1245" s="38"/>
      <c r="AA1245" s="38"/>
      <c r="AB1245" s="38"/>
      <c r="AC1245" s="38"/>
      <c r="AD1245" s="38"/>
      <c r="AE1245" s="38"/>
      <c r="AT1245" s="17" t="s">
        <v>153</v>
      </c>
      <c r="AU1245" s="17" t="s">
        <v>86</v>
      </c>
    </row>
    <row r="1246" s="2" customFormat="1" ht="6.96" customHeight="1">
      <c r="A1246" s="38"/>
      <c r="B1246" s="66"/>
      <c r="C1246" s="67"/>
      <c r="D1246" s="67"/>
      <c r="E1246" s="67"/>
      <c r="F1246" s="67"/>
      <c r="G1246" s="67"/>
      <c r="H1246" s="67"/>
      <c r="I1246" s="67"/>
      <c r="J1246" s="67"/>
      <c r="K1246" s="67"/>
      <c r="L1246" s="44"/>
      <c r="M1246" s="38"/>
      <c r="O1246" s="38"/>
      <c r="P1246" s="38"/>
      <c r="Q1246" s="38"/>
      <c r="R1246" s="38"/>
      <c r="S1246" s="38"/>
      <c r="T1246" s="38"/>
      <c r="U1246" s="38"/>
      <c r="V1246" s="38"/>
      <c r="W1246" s="38"/>
      <c r="X1246" s="38"/>
      <c r="Y1246" s="38"/>
      <c r="Z1246" s="38"/>
      <c r="AA1246" s="38"/>
      <c r="AB1246" s="38"/>
      <c r="AC1246" s="38"/>
      <c r="AD1246" s="38"/>
      <c r="AE1246" s="38"/>
    </row>
  </sheetData>
  <sheetProtection sheet="1" autoFilter="0" formatColumns="0" formatRows="0" objects="1" scenarios="1" spinCount="100000" saltValue="NPsKaxNn/BB5DWzgFdPtbnO0i+zjlOQqRodJB2S8X7AZEO2qE4GJlgG1lUUXG+BTx+8m6MVJbhwyEZTVK7KDhw==" hashValue="5xNSCsTGyXWzxDtcen30AxplKifRYpySYJTxbTDtAhMGNkz3S1U4iz8RZBcou13mhEYAGogd5OzXhIJmRbckIA==" algorithmName="SHA-512" password="CC35"/>
  <autoFilter ref="C137:K1245"/>
  <mergeCells count="9">
    <mergeCell ref="E7:H7"/>
    <mergeCell ref="E9:H9"/>
    <mergeCell ref="E18:H18"/>
    <mergeCell ref="E27:H27"/>
    <mergeCell ref="E85:H85"/>
    <mergeCell ref="E87:H87"/>
    <mergeCell ref="E128:H128"/>
    <mergeCell ref="E130:H130"/>
    <mergeCell ref="L2:V2"/>
  </mergeCells>
  <hyperlinks>
    <hyperlink ref="F142" r:id="rId1" display="https://podminky.urs.cz/item/CS_URS_2023_02/113107330"/>
    <hyperlink ref="F149" r:id="rId2" display="https://podminky.urs.cz/item/CS_URS_2023_02/132212121"/>
    <hyperlink ref="F160" r:id="rId3" display="https://podminky.urs.cz/item/CS_URS_2023_02/132251101"/>
    <hyperlink ref="F164" r:id="rId4" display="https://podminky.urs.cz/item/CS_URS_2023_02/174111101"/>
    <hyperlink ref="F167" r:id="rId5" display="https://podminky.urs.cz/item/CS_URS_2023_02/175111101"/>
    <hyperlink ref="F173" r:id="rId6" display="https://podminky.urs.cz/item/CS_URS_2023_02/212755214"/>
    <hyperlink ref="F175" r:id="rId7" display="https://podminky.urs.cz/item/CS_URS_2023_02/271532212"/>
    <hyperlink ref="F186" r:id="rId8" display="https://podminky.urs.cz/item/CS_URS_2023_02/273321411"/>
    <hyperlink ref="F189" r:id="rId9" display="https://podminky.urs.cz/item/CS_URS_2023_02/273351121"/>
    <hyperlink ref="F192" r:id="rId10" display="https://podminky.urs.cz/item/CS_URS_2023_02/273351122"/>
    <hyperlink ref="F194" r:id="rId11" display="https://podminky.urs.cz/item/CS_URS_2023_02/273362021"/>
    <hyperlink ref="F198" r:id="rId12" display="https://podminky.urs.cz/item/CS_URS_2023_02/274321411"/>
    <hyperlink ref="F205" r:id="rId13" display="https://podminky.urs.cz/item/CS_URS_2023_02/274351121"/>
    <hyperlink ref="F208" r:id="rId14" display="https://podminky.urs.cz/item/CS_URS_2023_02/274351122"/>
    <hyperlink ref="F210" r:id="rId15" display="https://podminky.urs.cz/item/CS_URS_2023_02/274361821"/>
    <hyperlink ref="F217" r:id="rId16" display="https://podminky.urs.cz/item/CS_URS_2023_02/275321411"/>
    <hyperlink ref="F222" r:id="rId17" display="https://podminky.urs.cz/item/CS_URS_2023_02/310238211"/>
    <hyperlink ref="F225" r:id="rId18" display="https://podminky.urs.cz/item/CS_URS_2023_02/311235101"/>
    <hyperlink ref="F233" r:id="rId19" display="https://podminky.urs.cz/item/CS_URS_2023_02/311235141"/>
    <hyperlink ref="F237" r:id="rId20" display="https://podminky.urs.cz/item/CS_URS_2023_02/311235161"/>
    <hyperlink ref="F241" r:id="rId21" display="https://podminky.urs.cz/item/CS_URS_2023_02/311235221"/>
    <hyperlink ref="F250" r:id="rId22" display="https://podminky.urs.cz/item/CS_URS_2023_02/317941121"/>
    <hyperlink ref="F255" r:id="rId23" display="https://podminky.urs.cz/item/CS_URS_2023_02/317941123"/>
    <hyperlink ref="F265" r:id="rId24" display="https://podminky.urs.cz/item/CS_URS_2023_02/342271322"/>
    <hyperlink ref="F274" r:id="rId25" display="https://podminky.urs.cz/item/CS_URS_2023_02/346244381"/>
    <hyperlink ref="F282" r:id="rId26" display="https://podminky.urs.cz/item/CS_URS_2023_02/411322525"/>
    <hyperlink ref="F286" r:id="rId27" display="https://podminky.urs.cz/item/CS_URS_2023_02/411351011"/>
    <hyperlink ref="F289" r:id="rId28" display="https://podminky.urs.cz/item/CS_URS_2023_02/411351012"/>
    <hyperlink ref="F291" r:id="rId29" display="https://podminky.urs.cz/item/CS_URS_2023_02/411362021"/>
    <hyperlink ref="F296" r:id="rId30" display="https://podminky.urs.cz/item/CS_URS_2023_02/413941123"/>
    <hyperlink ref="F328" r:id="rId31" display="https://podminky.urs.cz/item/CS_URS_2023_02/417238211"/>
    <hyperlink ref="F331" r:id="rId32" display="https://podminky.urs.cz/item/CS_URS_2023_02/417321414"/>
    <hyperlink ref="F342" r:id="rId33" display="https://podminky.urs.cz/item/CS_URS_2023_02/417351115"/>
    <hyperlink ref="F353" r:id="rId34" display="https://podminky.urs.cz/item/CS_URS_2023_02/417351116"/>
    <hyperlink ref="F355" r:id="rId35" display="https://podminky.urs.cz/item/CS_URS_2023_02/417361821"/>
    <hyperlink ref="F362" r:id="rId36" display="https://podminky.urs.cz/item/CS_URS_2023_02/430321515"/>
    <hyperlink ref="F365" r:id="rId37" display="https://podminky.urs.cz/item/CS_URS_2023_02/430361821"/>
    <hyperlink ref="F368" r:id="rId38" display="https://podminky.urs.cz/item/CS_URS_2023_02/431351125"/>
    <hyperlink ref="F378" r:id="rId39" display="https://podminky.urs.cz/item/CS_URS_2023_02/431351126"/>
    <hyperlink ref="F381" r:id="rId40" display="https://podminky.urs.cz/item/CS_URS_2023_02/611142001"/>
    <hyperlink ref="F385" r:id="rId41" display="https://podminky.urs.cz/item/CS_URS_2023_02/611321131"/>
    <hyperlink ref="F387" r:id="rId42" display="https://podminky.urs.cz/item/CS_URS_2023_02/611321135"/>
    <hyperlink ref="F390" r:id="rId43" display="https://podminky.urs.cz/item/CS_URS_2023_02/612142001"/>
    <hyperlink ref="F392" r:id="rId44" display="https://podminky.urs.cz/item/CS_URS_2023_02/612321111"/>
    <hyperlink ref="F414" r:id="rId45" display="https://podminky.urs.cz/item/CS_URS_2023_02/612321131"/>
    <hyperlink ref="F418" r:id="rId46" display="https://podminky.urs.cz/item/CS_URS_2023_02/619991011"/>
    <hyperlink ref="F427" r:id="rId47" display="https://podminky.urs.cz/item/CS_URS_2023_02/619991021"/>
    <hyperlink ref="F429" r:id="rId48" display="https://podminky.urs.cz/item/CS_URS_2023_02/631311225"/>
    <hyperlink ref="F433" r:id="rId49" display="https://podminky.urs.cz/item/CS_URS_2023_02/631351111"/>
    <hyperlink ref="F436" r:id="rId50" display="https://podminky.urs.cz/item/CS_URS_2023_02/631351112"/>
    <hyperlink ref="F438" r:id="rId51" display="https://podminky.urs.cz/item/CS_URS_2023_02/631362021"/>
    <hyperlink ref="F441" r:id="rId52" display="https://podminky.urs.cz/item/CS_URS_2023_02/632451034"/>
    <hyperlink ref="F452" r:id="rId53" display="https://podminky.urs.cz/item/CS_URS_2023_02/633831111"/>
    <hyperlink ref="F455" r:id="rId54" display="https://podminky.urs.cz/item/CS_URS_2023_02/633991111"/>
    <hyperlink ref="F457" r:id="rId55" display="https://podminky.urs.cz/item/CS_URS_2023_02/634112112"/>
    <hyperlink ref="F459" r:id="rId56" display="https://podminky.urs.cz/item/CS_URS_2023_02/634112113"/>
    <hyperlink ref="F469" r:id="rId57" display="https://podminky.urs.cz/item/CS_URS_2023_02/642944121"/>
    <hyperlink ref="F481" r:id="rId58" display="https://podminky.urs.cz/item/CS_URS_2023_02/642946111"/>
    <hyperlink ref="F485" r:id="rId59" display="https://podminky.urs.cz/item/CS_URS_2023_02/919735123"/>
    <hyperlink ref="F489" r:id="rId60" display="https://podminky.urs.cz/item/CS_URS_2023_02/941311112"/>
    <hyperlink ref="F492" r:id="rId61" display="https://podminky.urs.cz/item/CS_URS_2023_02/941311212"/>
    <hyperlink ref="F495" r:id="rId62" display="https://podminky.urs.cz/item/CS_URS_2023_02/941311812"/>
    <hyperlink ref="F497" r:id="rId63" display="https://podminky.urs.cz/item/CS_URS_2023_02/953943212"/>
    <hyperlink ref="F501" r:id="rId64" display="https://podminky.urs.cz/item/CS_URS_2023_02/961043111"/>
    <hyperlink ref="F505" r:id="rId65" display="https://podminky.urs.cz/item/CS_URS_2023_02/962031132"/>
    <hyperlink ref="F509" r:id="rId66" display="https://podminky.urs.cz/item/CS_URS_2023_02/962032231"/>
    <hyperlink ref="F516" r:id="rId67" display="https://podminky.urs.cz/item/CS_URS_2023_02/962071711"/>
    <hyperlink ref="F518" r:id="rId68" display="https://podminky.urs.cz/item/CS_URS_2023_02/962081131"/>
    <hyperlink ref="F521" r:id="rId69" display="https://podminky.urs.cz/item/CS_URS_2023_02/963013530"/>
    <hyperlink ref="F524" r:id="rId70" display="https://podminky.urs.cz/item/CS_URS_2023_02/963042819"/>
    <hyperlink ref="F527" r:id="rId71" display="https://podminky.urs.cz/item/CS_URS_2023_02/965042141"/>
    <hyperlink ref="F534" r:id="rId72" display="https://podminky.urs.cz/item/CS_URS_2023_02/965042221"/>
    <hyperlink ref="F541" r:id="rId73" display="https://podminky.urs.cz/item/CS_URS_2023_02/965045113"/>
    <hyperlink ref="F548" r:id="rId74" display="https://podminky.urs.cz/item/CS_URS_2023_02/965081213"/>
    <hyperlink ref="F557" r:id="rId75" display="https://podminky.urs.cz/item/CS_URS_2023_02/968062244"/>
    <hyperlink ref="F562" r:id="rId76" display="https://podminky.urs.cz/item/CS_URS_2023_02/968062246"/>
    <hyperlink ref="F567" r:id="rId77" display="https://podminky.urs.cz/item/CS_URS_2023_02/968072455"/>
    <hyperlink ref="F572" r:id="rId78" display="https://podminky.urs.cz/item/CS_URS_2023_02/968082015"/>
    <hyperlink ref="F577" r:id="rId79" display="https://podminky.urs.cz/item/CS_URS_2023_02/968082017"/>
    <hyperlink ref="F582" r:id="rId80" display="https://podminky.urs.cz/item/CS_URS_2023_02/968082032"/>
    <hyperlink ref="F585" r:id="rId81" display="https://podminky.urs.cz/item/CS_URS_2023_02/971033651"/>
    <hyperlink ref="F598" r:id="rId82" display="https://podminky.urs.cz/item/CS_URS_2023_02/975111131"/>
    <hyperlink ref="F600" r:id="rId83" display="https://podminky.urs.cz/item/CS_URS_2023_02/975111132"/>
    <hyperlink ref="F603" r:id="rId84" display="https://podminky.urs.cz/item/CS_URS_2023_02/975111133"/>
    <hyperlink ref="F605" r:id="rId85" display="https://podminky.urs.cz/item/CS_URS_2023_02/978012191"/>
    <hyperlink ref="F612" r:id="rId86" display="https://podminky.urs.cz/item/CS_URS_2023_02/978013191"/>
    <hyperlink ref="F627" r:id="rId87" display="https://podminky.urs.cz/item/CS_URS_2023_02/997013151"/>
    <hyperlink ref="F629" r:id="rId88" display="https://podminky.urs.cz/item/CS_URS_2023_02/997013311"/>
    <hyperlink ref="F631" r:id="rId89" display="https://podminky.urs.cz/item/CS_URS_2023_02/997013321"/>
    <hyperlink ref="F634" r:id="rId90" display="https://podminky.urs.cz/item/CS_URS_2023_02/997013501"/>
    <hyperlink ref="F636" r:id="rId91" display="https://podminky.urs.cz/item/CS_URS_2023_02/997013509"/>
    <hyperlink ref="F639" r:id="rId92" display="https://podminky.urs.cz/item/CS_URS_2023_02/997013601"/>
    <hyperlink ref="F641" r:id="rId93" display="https://podminky.urs.cz/item/CS_URS_2023_02/997013603"/>
    <hyperlink ref="F643" r:id="rId94" display="https://podminky.urs.cz/item/CS_URS_2023_02/997013631"/>
    <hyperlink ref="F645" r:id="rId95" display="https://podminky.urs.cz/item/CS_URS_2023_02/997013811"/>
    <hyperlink ref="F649" r:id="rId96" display="https://podminky.urs.cz/item/CS_URS_2023_02/711111002"/>
    <hyperlink ref="F657" r:id="rId97" display="https://podminky.urs.cz/item/CS_URS_2023_02/711131811"/>
    <hyperlink ref="F664" r:id="rId98" display="https://podminky.urs.cz/item/CS_URS_2023_02/711141559"/>
    <hyperlink ref="F668" r:id="rId99" display="https://podminky.urs.cz/item/CS_URS_2023_02/711161273"/>
    <hyperlink ref="F673" r:id="rId100" display="https://podminky.urs.cz/item/CS_URS_2023_02/998711102"/>
    <hyperlink ref="F676" r:id="rId101" display="https://podminky.urs.cz/item/CS_URS_2023_02/713111131"/>
    <hyperlink ref="F682" r:id="rId102" display="https://podminky.urs.cz/item/CS_URS_2023_02/713121111"/>
    <hyperlink ref="F687" r:id="rId103" display="https://podminky.urs.cz/item/CS_URS_2023_02/713121121"/>
    <hyperlink ref="F693" r:id="rId104" display="https://podminky.urs.cz/item/CS_URS_2023_02/713132311"/>
    <hyperlink ref="F702" r:id="rId105" display="https://podminky.urs.cz/item/CS_URS_2023_02/713191211"/>
    <hyperlink ref="F708" r:id="rId106" display="https://podminky.urs.cz/item/CS_URS_2023_02/998713102"/>
    <hyperlink ref="F711" r:id="rId107" display="https://podminky.urs.cz/item/CS_URS_2023_02/762112110"/>
    <hyperlink ref="F724" r:id="rId108" display="https://podminky.urs.cz/item/CS_URS_2023_02/762131187"/>
    <hyperlink ref="F728" r:id="rId109" display="https://podminky.urs.cz/item/CS_URS_2023_02/762214811"/>
    <hyperlink ref="F735" r:id="rId110" display="https://podminky.urs.cz/item/CS_URS_2023_02/762331812"/>
    <hyperlink ref="F751" r:id="rId111" display="https://podminky.urs.cz/item/CS_URS_2023_02/762332131"/>
    <hyperlink ref="F762" r:id="rId112" display="https://podminky.urs.cz/item/CS_URS_2023_02/762332132"/>
    <hyperlink ref="F791" r:id="rId113" display="https://podminky.urs.cz/item/CS_URS_2023_02/762341024"/>
    <hyperlink ref="F798" r:id="rId114" display="https://podminky.urs.cz/item/CS_URS_2023_02/762341210"/>
    <hyperlink ref="F806" r:id="rId115" display="https://podminky.urs.cz/item/CS_URS_2023_02/762341831"/>
    <hyperlink ref="F815" r:id="rId116" display="https://podminky.urs.cz/item/CS_URS_2023_02/762342216"/>
    <hyperlink ref="F818" r:id="rId117" display="https://podminky.urs.cz/item/CS_URS_2023_02/762395000"/>
    <hyperlink ref="F820" r:id="rId118" display="https://podminky.urs.cz/item/CS_URS_2023_02/762811811"/>
    <hyperlink ref="F827" r:id="rId119" display="https://podminky.urs.cz/item/CS_URS_2023_02/762822810"/>
    <hyperlink ref="F831" r:id="rId120" display="https://podminky.urs.cz/item/CS_URS_2023_02/998762102"/>
    <hyperlink ref="F834" r:id="rId121" display="https://podminky.urs.cz/item/CS_URS_2023_02/763111313"/>
    <hyperlink ref="F838" r:id="rId122" display="https://podminky.urs.cz/item/CS_URS_2023_02/763121421"/>
    <hyperlink ref="F847" r:id="rId123" display="https://podminky.urs.cz/item/CS_URS_2023_02/763131533"/>
    <hyperlink ref="F864" r:id="rId124" display="https://podminky.urs.cz/item/CS_URS_2023_02/763131751"/>
    <hyperlink ref="F874" r:id="rId125" display="https://podminky.urs.cz/item/CS_URS_2023_02/998763302"/>
    <hyperlink ref="F877" r:id="rId126" display="https://podminky.urs.cz/item/CS_URS_2023_02/764002801"/>
    <hyperlink ref="F884" r:id="rId127" display="https://podminky.urs.cz/item/CS_URS_2023_02/764002811"/>
    <hyperlink ref="F891" r:id="rId128" display="https://podminky.urs.cz/item/CS_URS_2023_02/764004801"/>
    <hyperlink ref="F897" r:id="rId129" display="https://podminky.urs.cz/item/CS_URS_2023_02/764004841"/>
    <hyperlink ref="F903" r:id="rId130" display="https://podminky.urs.cz/item/CS_URS_2023_02/764011613"/>
    <hyperlink ref="F909" r:id="rId131" display="https://podminky.urs.cz/item/CS_URS_2023_02/764101131"/>
    <hyperlink ref="F920" r:id="rId132" display="https://podminky.urs.cz/item/CS_URS_2023_02/764204105"/>
    <hyperlink ref="F931" r:id="rId133" display="https://podminky.urs.cz/item/CS_URS_2023_02/764205145"/>
    <hyperlink ref="F933" r:id="rId134" display="https://podminky.urs.cz/item/CS_URS_2023_02/764211406"/>
    <hyperlink ref="F937" r:id="rId135" display="https://podminky.urs.cz/item/CS_URS_2023_02/764212405"/>
    <hyperlink ref="F940" r:id="rId136" display="https://podminky.urs.cz/item/CS_URS_2023_02/764301115"/>
    <hyperlink ref="F947" r:id="rId137" display="https://podminky.urs.cz/item/CS_URS_2023_02/764304154"/>
    <hyperlink ref="F950" r:id="rId138" display="https://podminky.urs.cz/item/CS_URS_2023_02/764305122"/>
    <hyperlink ref="F953" r:id="rId139" display="https://podminky.urs.cz/item/CS_URS_2023_02/764305123"/>
    <hyperlink ref="F956" r:id="rId140" display="https://podminky.urs.cz/item/CS_URS_2023_02/764501103"/>
    <hyperlink ref="F964" r:id="rId141" display="https://podminky.urs.cz/item/CS_URS_2023_02/764501104"/>
    <hyperlink ref="F967" r:id="rId142" display="https://podminky.urs.cz/item/CS_URS_2023_02/764501105"/>
    <hyperlink ref="F974" r:id="rId143" display="https://podminky.urs.cz/item/CS_URS_2023_02/764501108"/>
    <hyperlink ref="F977" r:id="rId144" display="https://podminky.urs.cz/item/CS_URS_2023_02/764508131"/>
    <hyperlink ref="F980" r:id="rId145" display="https://podminky.urs.cz/item/CS_URS_2023_02/764508132"/>
    <hyperlink ref="F983" r:id="rId146" display="https://podminky.urs.cz/item/CS_URS_2023_02/764508134"/>
    <hyperlink ref="F985" r:id="rId147" display="https://podminky.urs.cz/item/CS_URS_2023_02/764508135"/>
    <hyperlink ref="F988" r:id="rId148" display="https://podminky.urs.cz/item/CS_URS_2023_02/998764102"/>
    <hyperlink ref="F991" r:id="rId149" display="https://podminky.urs.cz/item/CS_URS_2023_02/765191901"/>
    <hyperlink ref="F999" r:id="rId150" display="https://podminky.urs.cz/item/CS_URS_2023_02/766124100"/>
    <hyperlink ref="F1001" r:id="rId151" display="https://podminky.urs.cz/item/CS_URS_2023_02/766421811"/>
    <hyperlink ref="F1004" r:id="rId152" display="https://podminky.urs.cz/item/CS_URS_2023_02/766421822"/>
    <hyperlink ref="F1006" r:id="rId153" display="https://podminky.urs.cz/item/CS_URS_2023_02/766660001"/>
    <hyperlink ref="F1010" r:id="rId154" display="https://podminky.urs.cz/item/CS_URS_2023_02/766660021"/>
    <hyperlink ref="F1013" r:id="rId155" display="https://podminky.urs.cz/item/CS_URS_2023_02/766660022"/>
    <hyperlink ref="F1016" r:id="rId156" display="https://podminky.urs.cz/item/CS_URS_2023_02/766660311"/>
    <hyperlink ref="F1019" r:id="rId157" display="https://podminky.urs.cz/item/CS_URS_2023_02/766660729"/>
    <hyperlink ref="F1022" r:id="rId158" display="https://podminky.urs.cz/item/CS_URS_2023_02/766660730"/>
    <hyperlink ref="F1025" r:id="rId159" display="https://podminky.urs.cz/item/CS_URS_2023_02/766694116"/>
    <hyperlink ref="F1028" r:id="rId160" display="https://podminky.urs.cz/item/CS_URS_2023_02/766694126"/>
    <hyperlink ref="F1034" r:id="rId161" display="https://podminky.urs.cz/item/CS_URS_2023_02/766694126"/>
    <hyperlink ref="F1042" r:id="rId162" display="https://podminky.urs.cz/item/CS_URS_2023_02/766812840"/>
    <hyperlink ref="F1045" r:id="rId163" display="https://podminky.urs.cz/item/CS_URS_2023_02/767161811"/>
    <hyperlink ref="F1047" r:id="rId164" display="https://podminky.urs.cz/item/CS_URS_2023_02/767392802"/>
    <hyperlink ref="F1054" r:id="rId165" display="https://podminky.urs.cz/item/CS_URS_2023_02/767585101"/>
    <hyperlink ref="F1058" r:id="rId166" display="https://podminky.urs.cz/item/CS_URS_2023_02/998767102"/>
    <hyperlink ref="F1061" r:id="rId167" display="https://podminky.urs.cz/item/CS_URS_2023_02/771111011"/>
    <hyperlink ref="F1072" r:id="rId168" display="https://podminky.urs.cz/item/CS_URS_2023_02/771111012"/>
    <hyperlink ref="F1075" r:id="rId169" display="https://podminky.urs.cz/item/CS_URS_2023_02/771121011"/>
    <hyperlink ref="F1086" r:id="rId170" display="https://podminky.urs.cz/item/CS_URS_2023_02/771151022"/>
    <hyperlink ref="F1088" r:id="rId171" display="https://podminky.urs.cz/item/CS_URS_2023_02/771161022"/>
    <hyperlink ref="F1092" r:id="rId172" display="https://podminky.urs.cz/item/CS_URS_2023_02/771274115"/>
    <hyperlink ref="F1106" r:id="rId173" display="https://podminky.urs.cz/item/CS_URS_2023_02/771274232"/>
    <hyperlink ref="F1111" r:id="rId174" display="https://podminky.urs.cz/item/CS_URS_2023_02/771474112"/>
    <hyperlink ref="F1120" r:id="rId175" display="https://podminky.urs.cz/item/CS_URS_2023_02/771574419"/>
    <hyperlink ref="F1132" r:id="rId176" display="https://podminky.urs.cz/item/CS_URS_2023_02/771591112"/>
    <hyperlink ref="F1139" r:id="rId177" display="https://podminky.urs.cz/item/CS_URS_2023_02/771591237"/>
    <hyperlink ref="F1150" r:id="rId178" display="https://podminky.urs.cz/item/CS_URS_2023_02/998771102"/>
    <hyperlink ref="F1153" r:id="rId179" display="https://podminky.urs.cz/item/CS_URS_2023_02/776111112"/>
    <hyperlink ref="F1157" r:id="rId180" display="https://podminky.urs.cz/item/CS_URS_2023_02/776111115"/>
    <hyperlink ref="F1159" r:id="rId181" display="https://podminky.urs.cz/item/CS_URS_2023_02/776111116"/>
    <hyperlink ref="F1163" r:id="rId182" display="https://podminky.urs.cz/item/CS_URS_2023_02/776111311"/>
    <hyperlink ref="F1165" r:id="rId183" display="https://podminky.urs.cz/item/CS_URS_2023_02/776121112"/>
    <hyperlink ref="F1167" r:id="rId184" display="https://podminky.urs.cz/item/CS_URS_2023_02/776141124"/>
    <hyperlink ref="F1169" r:id="rId185" display="https://podminky.urs.cz/item/CS_URS_2023_02/776201811"/>
    <hyperlink ref="F1176" r:id="rId186" display="https://podminky.urs.cz/item/CS_URS_2023_02/776201814"/>
    <hyperlink ref="F1180" r:id="rId187" display="https://podminky.urs.cz/item/CS_URS_2023_02/776231111"/>
    <hyperlink ref="F1184" r:id="rId188" display="https://podminky.urs.cz/item/CS_URS_2023_02/998776101"/>
    <hyperlink ref="F1187" r:id="rId189" display="https://podminky.urs.cz/item/CS_URS_2023_02/781471810"/>
    <hyperlink ref="F1191" r:id="rId190" display="https://podminky.urs.cz/item/CS_URS_2023_02/781474115"/>
    <hyperlink ref="F1205" r:id="rId191" display="https://podminky.urs.cz/item/CS_URS_2023_02/998781101"/>
    <hyperlink ref="F1208" r:id="rId192" display="https://podminky.urs.cz/item/CS_URS_2023_02/783101205"/>
    <hyperlink ref="F1211" r:id="rId193" display="https://podminky.urs.cz/item/CS_URS_2023_02/783117101"/>
    <hyperlink ref="F1213" r:id="rId194" display="https://podminky.urs.cz/item/CS_URS_2023_02/783118201"/>
    <hyperlink ref="F1215" r:id="rId195" display="https://podminky.urs.cz/item/CS_URS_2023_02/783122121"/>
    <hyperlink ref="F1217" r:id="rId196" display="https://podminky.urs.cz/item/CS_URS_2023_02/783122131"/>
    <hyperlink ref="F1219" r:id="rId197" display="https://podminky.urs.cz/item/CS_URS_2023_02/783301313"/>
    <hyperlink ref="F1221" r:id="rId198" display="https://podminky.urs.cz/item/CS_URS_2023_02/783301401"/>
    <hyperlink ref="F1230" r:id="rId199" display="https://podminky.urs.cz/item/CS_URS_2023_02/783314101"/>
    <hyperlink ref="F1232" r:id="rId200" display="https://podminky.urs.cz/item/CS_URS_2023_02/783317101"/>
    <hyperlink ref="F1235" r:id="rId201" display="https://podminky.urs.cz/item/CS_URS_2023_02/784111001"/>
    <hyperlink ref="F1243" r:id="rId202" display="https://podminky.urs.cz/item/CS_URS_2023_02/784181101"/>
    <hyperlink ref="F1245" r:id="rId203" display="https://podminky.urs.cz/item/CS_URS_2023_02/78421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0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Stavební úpravy, přístavba a nástavba objektu č. 26.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1801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4. 9. 2023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ROUND(J137,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ROUND((SUM(BE137:BE369)),  2)</f>
        <v>0</v>
      </c>
      <c r="G33" s="38"/>
      <c r="H33" s="38"/>
      <c r="I33" s="155">
        <v>0.20999999999999999</v>
      </c>
      <c r="J33" s="154">
        <f>ROUND(((SUM(BE137:BE369))*I33),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ROUND((SUM(BF137:BF369)),  2)</f>
        <v>0</v>
      </c>
      <c r="G34" s="38"/>
      <c r="H34" s="38"/>
      <c r="I34" s="155">
        <v>0.12</v>
      </c>
      <c r="J34" s="154">
        <f>ROUND(((SUM(BF137:BF369))*I34),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ROUND((SUM(BG137:BG369)),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ROUND((SUM(BH137:BH369)),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ROUND((SUM(BI137:BI369)),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Stavební úpravy, přístavba a nástavba objektu č. 26.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Zdravotechnika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Drnholec nad Lubinou </v>
      </c>
      <c r="G89" s="40"/>
      <c r="H89" s="40"/>
      <c r="I89" s="32" t="s">
        <v>22</v>
      </c>
      <c r="J89" s="79" t="str">
        <f>IF(J12="","",J12)</f>
        <v>4. 9. 2023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Město Kopřivnice </v>
      </c>
      <c r="G91" s="40"/>
      <c r="H91" s="40"/>
      <c r="I91" s="32" t="s">
        <v>31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103</v>
      </c>
      <c r="D94" s="176"/>
      <c r="E94" s="176"/>
      <c r="F94" s="176"/>
      <c r="G94" s="176"/>
      <c r="H94" s="176"/>
      <c r="I94" s="176"/>
      <c r="J94" s="177" t="s">
        <v>104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105</v>
      </c>
      <c r="D96" s="40"/>
      <c r="E96" s="40"/>
      <c r="F96" s="40"/>
      <c r="G96" s="40"/>
      <c r="H96" s="40"/>
      <c r="I96" s="40"/>
      <c r="J96" s="110">
        <f>J137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s="9" customFormat="1" ht="24.96" customHeight="1">
      <c r="A97" s="9"/>
      <c r="B97" s="179"/>
      <c r="C97" s="180"/>
      <c r="D97" s="181" t="s">
        <v>107</v>
      </c>
      <c r="E97" s="182"/>
      <c r="F97" s="182"/>
      <c r="G97" s="182"/>
      <c r="H97" s="182"/>
      <c r="I97" s="182"/>
      <c r="J97" s="183">
        <f>J138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108</v>
      </c>
      <c r="E98" s="188"/>
      <c r="F98" s="188"/>
      <c r="G98" s="188"/>
      <c r="H98" s="188"/>
      <c r="I98" s="188"/>
      <c r="J98" s="189">
        <f>J139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112</v>
      </c>
      <c r="E99" s="188"/>
      <c r="F99" s="188"/>
      <c r="G99" s="188"/>
      <c r="H99" s="188"/>
      <c r="I99" s="188"/>
      <c r="J99" s="189">
        <f>J160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113</v>
      </c>
      <c r="E100" s="188"/>
      <c r="F100" s="188"/>
      <c r="G100" s="188"/>
      <c r="H100" s="188"/>
      <c r="I100" s="188"/>
      <c r="J100" s="189">
        <f>J169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114</v>
      </c>
      <c r="E101" s="188"/>
      <c r="F101" s="188"/>
      <c r="G101" s="188"/>
      <c r="H101" s="188"/>
      <c r="I101" s="188"/>
      <c r="J101" s="189">
        <f>J185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1802</v>
      </c>
      <c r="E102" s="188"/>
      <c r="F102" s="188"/>
      <c r="G102" s="188"/>
      <c r="H102" s="188"/>
      <c r="I102" s="188"/>
      <c r="J102" s="189">
        <f>J195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115</v>
      </c>
      <c r="E103" s="182"/>
      <c r="F103" s="182"/>
      <c r="G103" s="182"/>
      <c r="H103" s="182"/>
      <c r="I103" s="182"/>
      <c r="J103" s="183">
        <f>J198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1803</v>
      </c>
      <c r="E104" s="188"/>
      <c r="F104" s="188"/>
      <c r="G104" s="188"/>
      <c r="H104" s="188"/>
      <c r="I104" s="188"/>
      <c r="J104" s="189">
        <f>J199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1804</v>
      </c>
      <c r="E105" s="188"/>
      <c r="F105" s="188"/>
      <c r="G105" s="188"/>
      <c r="H105" s="188"/>
      <c r="I105" s="188"/>
      <c r="J105" s="189">
        <f>J216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1805</v>
      </c>
      <c r="E106" s="188"/>
      <c r="F106" s="188"/>
      <c r="G106" s="188"/>
      <c r="H106" s="188"/>
      <c r="I106" s="188"/>
      <c r="J106" s="189">
        <f>J241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1806</v>
      </c>
      <c r="E107" s="188"/>
      <c r="F107" s="188"/>
      <c r="G107" s="188"/>
      <c r="H107" s="188"/>
      <c r="I107" s="188"/>
      <c r="J107" s="189">
        <f>J258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1807</v>
      </c>
      <c r="E108" s="188"/>
      <c r="F108" s="188"/>
      <c r="G108" s="188"/>
      <c r="H108" s="188"/>
      <c r="I108" s="188"/>
      <c r="J108" s="189">
        <f>J263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1808</v>
      </c>
      <c r="E109" s="188"/>
      <c r="F109" s="188"/>
      <c r="G109" s="188"/>
      <c r="H109" s="188"/>
      <c r="I109" s="188"/>
      <c r="J109" s="189">
        <f>J297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5"/>
      <c r="C110" s="186"/>
      <c r="D110" s="187" t="s">
        <v>1809</v>
      </c>
      <c r="E110" s="188"/>
      <c r="F110" s="188"/>
      <c r="G110" s="188"/>
      <c r="H110" s="188"/>
      <c r="I110" s="188"/>
      <c r="J110" s="189">
        <f>J307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5"/>
      <c r="C111" s="186"/>
      <c r="D111" s="187" t="s">
        <v>1810</v>
      </c>
      <c r="E111" s="188"/>
      <c r="F111" s="188"/>
      <c r="G111" s="188"/>
      <c r="H111" s="188"/>
      <c r="I111" s="188"/>
      <c r="J111" s="189">
        <f>J312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5"/>
      <c r="C112" s="186"/>
      <c r="D112" s="187" t="s">
        <v>1811</v>
      </c>
      <c r="E112" s="188"/>
      <c r="F112" s="188"/>
      <c r="G112" s="188"/>
      <c r="H112" s="188"/>
      <c r="I112" s="188"/>
      <c r="J112" s="189">
        <f>J325</f>
        <v>0</v>
      </c>
      <c r="K112" s="186"/>
      <c r="L112" s="19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5"/>
      <c r="C113" s="186"/>
      <c r="D113" s="187" t="s">
        <v>1812</v>
      </c>
      <c r="E113" s="188"/>
      <c r="F113" s="188"/>
      <c r="G113" s="188"/>
      <c r="H113" s="188"/>
      <c r="I113" s="188"/>
      <c r="J113" s="189">
        <f>J334</f>
        <v>0</v>
      </c>
      <c r="K113" s="186"/>
      <c r="L113" s="19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5"/>
      <c r="C114" s="186"/>
      <c r="D114" s="187" t="s">
        <v>1813</v>
      </c>
      <c r="E114" s="188"/>
      <c r="F114" s="188"/>
      <c r="G114" s="188"/>
      <c r="H114" s="188"/>
      <c r="I114" s="188"/>
      <c r="J114" s="189">
        <f>J349</f>
        <v>0</v>
      </c>
      <c r="K114" s="186"/>
      <c r="L114" s="19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79"/>
      <c r="C115" s="180"/>
      <c r="D115" s="181" t="s">
        <v>1814</v>
      </c>
      <c r="E115" s="182"/>
      <c r="F115" s="182"/>
      <c r="G115" s="182"/>
      <c r="H115" s="182"/>
      <c r="I115" s="182"/>
      <c r="J115" s="183">
        <f>J363</f>
        <v>0</v>
      </c>
      <c r="K115" s="180"/>
      <c r="L115" s="184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9" customFormat="1" ht="24.96" customHeight="1">
      <c r="A116" s="9"/>
      <c r="B116" s="179"/>
      <c r="C116" s="180"/>
      <c r="D116" s="181" t="s">
        <v>1815</v>
      </c>
      <c r="E116" s="182"/>
      <c r="F116" s="182"/>
      <c r="G116" s="182"/>
      <c r="H116" s="182"/>
      <c r="I116" s="182"/>
      <c r="J116" s="183">
        <f>J366</f>
        <v>0</v>
      </c>
      <c r="K116" s="180"/>
      <c r="L116" s="184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10" customFormat="1" ht="19.92" customHeight="1">
      <c r="A117" s="10"/>
      <c r="B117" s="185"/>
      <c r="C117" s="186"/>
      <c r="D117" s="187" t="s">
        <v>1816</v>
      </c>
      <c r="E117" s="188"/>
      <c r="F117" s="188"/>
      <c r="G117" s="188"/>
      <c r="H117" s="188"/>
      <c r="I117" s="188"/>
      <c r="J117" s="189">
        <f>J367</f>
        <v>0</v>
      </c>
      <c r="K117" s="186"/>
      <c r="L117" s="19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2" customFormat="1" ht="21.84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66"/>
      <c r="C119" s="67"/>
      <c r="D119" s="67"/>
      <c r="E119" s="67"/>
      <c r="F119" s="67"/>
      <c r="G119" s="67"/>
      <c r="H119" s="67"/>
      <c r="I119" s="67"/>
      <c r="J119" s="67"/>
      <c r="K119" s="67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3" s="2" customFormat="1" ht="6.96" customHeight="1">
      <c r="A123" s="38"/>
      <c r="B123" s="68"/>
      <c r="C123" s="69"/>
      <c r="D123" s="69"/>
      <c r="E123" s="69"/>
      <c r="F123" s="69"/>
      <c r="G123" s="69"/>
      <c r="H123" s="69"/>
      <c r="I123" s="69"/>
      <c r="J123" s="69"/>
      <c r="K123" s="69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24.96" customHeight="1">
      <c r="A124" s="38"/>
      <c r="B124" s="39"/>
      <c r="C124" s="23" t="s">
        <v>129</v>
      </c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16</v>
      </c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6.5" customHeight="1">
      <c r="A127" s="38"/>
      <c r="B127" s="39"/>
      <c r="C127" s="40"/>
      <c r="D127" s="40"/>
      <c r="E127" s="174" t="str">
        <f>E7</f>
        <v>Stavební úpravy, přístavba a nástavba objektu č. 26.</v>
      </c>
      <c r="F127" s="32"/>
      <c r="G127" s="32"/>
      <c r="H127" s="32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100</v>
      </c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6.5" customHeight="1">
      <c r="A129" s="38"/>
      <c r="B129" s="39"/>
      <c r="C129" s="40"/>
      <c r="D129" s="40"/>
      <c r="E129" s="76" t="str">
        <f>E9</f>
        <v>02 - Zdravotechnika</v>
      </c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2" t="s">
        <v>20</v>
      </c>
      <c r="D131" s="40"/>
      <c r="E131" s="40"/>
      <c r="F131" s="27" t="str">
        <f>F12</f>
        <v xml:space="preserve">Drnholec nad Lubinou </v>
      </c>
      <c r="G131" s="40"/>
      <c r="H131" s="40"/>
      <c r="I131" s="32" t="s">
        <v>22</v>
      </c>
      <c r="J131" s="79" t="str">
        <f>IF(J12="","",J12)</f>
        <v>4. 9. 2023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6.96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5.15" customHeight="1">
      <c r="A133" s="38"/>
      <c r="B133" s="39"/>
      <c r="C133" s="32" t="s">
        <v>24</v>
      </c>
      <c r="D133" s="40"/>
      <c r="E133" s="40"/>
      <c r="F133" s="27" t="str">
        <f>E15</f>
        <v xml:space="preserve">Město Kopřivnice </v>
      </c>
      <c r="G133" s="40"/>
      <c r="H133" s="40"/>
      <c r="I133" s="32" t="s">
        <v>31</v>
      </c>
      <c r="J133" s="36" t="str">
        <f>E21</f>
        <v xml:space="preserve"> </v>
      </c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5.15" customHeight="1">
      <c r="A134" s="38"/>
      <c r="B134" s="39"/>
      <c r="C134" s="32" t="s">
        <v>29</v>
      </c>
      <c r="D134" s="40"/>
      <c r="E134" s="40"/>
      <c r="F134" s="27" t="str">
        <f>IF(E18="","",E18)</f>
        <v>Vyplň údaj</v>
      </c>
      <c r="G134" s="40"/>
      <c r="H134" s="40"/>
      <c r="I134" s="32" t="s">
        <v>34</v>
      </c>
      <c r="J134" s="36" t="str">
        <f>E24</f>
        <v xml:space="preserve"> </v>
      </c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0.32" customHeight="1">
      <c r="A135" s="38"/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11" customFormat="1" ht="29.28" customHeight="1">
      <c r="A136" s="191"/>
      <c r="B136" s="192"/>
      <c r="C136" s="193" t="s">
        <v>130</v>
      </c>
      <c r="D136" s="194" t="s">
        <v>61</v>
      </c>
      <c r="E136" s="194" t="s">
        <v>57</v>
      </c>
      <c r="F136" s="194" t="s">
        <v>58</v>
      </c>
      <c r="G136" s="194" t="s">
        <v>131</v>
      </c>
      <c r="H136" s="194" t="s">
        <v>132</v>
      </c>
      <c r="I136" s="194" t="s">
        <v>133</v>
      </c>
      <c r="J136" s="194" t="s">
        <v>104</v>
      </c>
      <c r="K136" s="195" t="s">
        <v>134</v>
      </c>
      <c r="L136" s="196"/>
      <c r="M136" s="100" t="s">
        <v>1</v>
      </c>
      <c r="N136" s="101" t="s">
        <v>40</v>
      </c>
      <c r="O136" s="101" t="s">
        <v>135</v>
      </c>
      <c r="P136" s="101" t="s">
        <v>136</v>
      </c>
      <c r="Q136" s="101" t="s">
        <v>137</v>
      </c>
      <c r="R136" s="101" t="s">
        <v>138</v>
      </c>
      <c r="S136" s="101" t="s">
        <v>139</v>
      </c>
      <c r="T136" s="102" t="s">
        <v>140</v>
      </c>
      <c r="U136" s="191"/>
      <c r="V136" s="191"/>
      <c r="W136" s="191"/>
      <c r="X136" s="191"/>
      <c r="Y136" s="191"/>
      <c r="Z136" s="191"/>
      <c r="AA136" s="191"/>
      <c r="AB136" s="191"/>
      <c r="AC136" s="191"/>
      <c r="AD136" s="191"/>
      <c r="AE136" s="191"/>
    </row>
    <row r="137" s="2" customFormat="1" ht="22.8" customHeight="1">
      <c r="A137" s="38"/>
      <c r="B137" s="39"/>
      <c r="C137" s="107" t="s">
        <v>141</v>
      </c>
      <c r="D137" s="40"/>
      <c r="E137" s="40"/>
      <c r="F137" s="40"/>
      <c r="G137" s="40"/>
      <c r="H137" s="40"/>
      <c r="I137" s="40"/>
      <c r="J137" s="197">
        <f>BK137</f>
        <v>0</v>
      </c>
      <c r="K137" s="40"/>
      <c r="L137" s="44"/>
      <c r="M137" s="103"/>
      <c r="N137" s="198"/>
      <c r="O137" s="104"/>
      <c r="P137" s="199">
        <f>P138+P198+P363+P366</f>
        <v>0</v>
      </c>
      <c r="Q137" s="104"/>
      <c r="R137" s="199">
        <f>R138+R198+R363+R366</f>
        <v>7.4321632600000003</v>
      </c>
      <c r="S137" s="104"/>
      <c r="T137" s="200">
        <f>T138+T198+T363+T366</f>
        <v>2.3449180000000003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75</v>
      </c>
      <c r="AU137" s="17" t="s">
        <v>106</v>
      </c>
      <c r="BK137" s="201">
        <f>BK138+BK198+BK363+BK366</f>
        <v>0</v>
      </c>
    </row>
    <row r="138" s="12" customFormat="1" ht="25.92" customHeight="1">
      <c r="A138" s="12"/>
      <c r="B138" s="202"/>
      <c r="C138" s="203"/>
      <c r="D138" s="204" t="s">
        <v>75</v>
      </c>
      <c r="E138" s="205" t="s">
        <v>142</v>
      </c>
      <c r="F138" s="205" t="s">
        <v>143</v>
      </c>
      <c r="G138" s="203"/>
      <c r="H138" s="203"/>
      <c r="I138" s="206"/>
      <c r="J138" s="207">
        <f>BK138</f>
        <v>0</v>
      </c>
      <c r="K138" s="203"/>
      <c r="L138" s="208"/>
      <c r="M138" s="209"/>
      <c r="N138" s="210"/>
      <c r="O138" s="210"/>
      <c r="P138" s="211">
        <f>P139+P160+P169+P185+P195</f>
        <v>0</v>
      </c>
      <c r="Q138" s="210"/>
      <c r="R138" s="211">
        <f>R139+R160+R169+R185+R195</f>
        <v>6.8869314600000004</v>
      </c>
      <c r="S138" s="210"/>
      <c r="T138" s="212">
        <f>T139+T160+T169+T185+T195</f>
        <v>2.1967280000000002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84</v>
      </c>
      <c r="AT138" s="214" t="s">
        <v>75</v>
      </c>
      <c r="AU138" s="214" t="s">
        <v>76</v>
      </c>
      <c r="AY138" s="213" t="s">
        <v>144</v>
      </c>
      <c r="BK138" s="215">
        <f>BK139+BK160+BK169+BK185+BK195</f>
        <v>0</v>
      </c>
    </row>
    <row r="139" s="12" customFormat="1" ht="22.8" customHeight="1">
      <c r="A139" s="12"/>
      <c r="B139" s="202"/>
      <c r="C139" s="203"/>
      <c r="D139" s="204" t="s">
        <v>75</v>
      </c>
      <c r="E139" s="216" t="s">
        <v>84</v>
      </c>
      <c r="F139" s="216" t="s">
        <v>145</v>
      </c>
      <c r="G139" s="203"/>
      <c r="H139" s="203"/>
      <c r="I139" s="206"/>
      <c r="J139" s="217">
        <f>BK139</f>
        <v>0</v>
      </c>
      <c r="K139" s="203"/>
      <c r="L139" s="208"/>
      <c r="M139" s="209"/>
      <c r="N139" s="210"/>
      <c r="O139" s="210"/>
      <c r="P139" s="211">
        <f>SUM(P140:P159)</f>
        <v>0</v>
      </c>
      <c r="Q139" s="210"/>
      <c r="R139" s="211">
        <f>SUM(R140:R159)</f>
        <v>5.5440000000000005</v>
      </c>
      <c r="S139" s="210"/>
      <c r="T139" s="212">
        <f>SUM(T140:T159)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3" t="s">
        <v>84</v>
      </c>
      <c r="AT139" s="214" t="s">
        <v>75</v>
      </c>
      <c r="AU139" s="214" t="s">
        <v>84</v>
      </c>
      <c r="AY139" s="213" t="s">
        <v>144</v>
      </c>
      <c r="BK139" s="215">
        <f>SUM(BK140:BK159)</f>
        <v>0</v>
      </c>
    </row>
    <row r="140" s="2" customFormat="1" ht="24.15" customHeight="1">
      <c r="A140" s="38"/>
      <c r="B140" s="39"/>
      <c r="C140" s="218" t="s">
        <v>459</v>
      </c>
      <c r="D140" s="218" t="s">
        <v>146</v>
      </c>
      <c r="E140" s="219" t="s">
        <v>1817</v>
      </c>
      <c r="F140" s="220" t="s">
        <v>1818</v>
      </c>
      <c r="G140" s="221" t="s">
        <v>163</v>
      </c>
      <c r="H140" s="222">
        <v>2.5470000000000002</v>
      </c>
      <c r="I140" s="223"/>
      <c r="J140" s="224">
        <f>ROUND(I140*H140,2)</f>
        <v>0</v>
      </c>
      <c r="K140" s="220" t="s">
        <v>150</v>
      </c>
      <c r="L140" s="44"/>
      <c r="M140" s="225" t="s">
        <v>1</v>
      </c>
      <c r="N140" s="226" t="s">
        <v>41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151</v>
      </c>
      <c r="AT140" s="229" t="s">
        <v>146</v>
      </c>
      <c r="AU140" s="229" t="s">
        <v>86</v>
      </c>
      <c r="AY140" s="17" t="s">
        <v>144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84</v>
      </c>
      <c r="BK140" s="230">
        <f>ROUND(I140*H140,2)</f>
        <v>0</v>
      </c>
      <c r="BL140" s="17" t="s">
        <v>151</v>
      </c>
      <c r="BM140" s="229" t="s">
        <v>1819</v>
      </c>
    </row>
    <row r="141" s="2" customFormat="1">
      <c r="A141" s="38"/>
      <c r="B141" s="39"/>
      <c r="C141" s="40"/>
      <c r="D141" s="231" t="s">
        <v>153</v>
      </c>
      <c r="E141" s="40"/>
      <c r="F141" s="232" t="s">
        <v>1820</v>
      </c>
      <c r="G141" s="40"/>
      <c r="H141" s="40"/>
      <c r="I141" s="233"/>
      <c r="J141" s="40"/>
      <c r="K141" s="40"/>
      <c r="L141" s="44"/>
      <c r="M141" s="234"/>
      <c r="N141" s="235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153</v>
      </c>
      <c r="AU141" s="17" t="s">
        <v>86</v>
      </c>
    </row>
    <row r="142" s="14" customFormat="1">
      <c r="A142" s="14"/>
      <c r="B142" s="247"/>
      <c r="C142" s="248"/>
      <c r="D142" s="238" t="s">
        <v>155</v>
      </c>
      <c r="E142" s="249" t="s">
        <v>1</v>
      </c>
      <c r="F142" s="250" t="s">
        <v>1821</v>
      </c>
      <c r="G142" s="248"/>
      <c r="H142" s="251">
        <v>1.125</v>
      </c>
      <c r="I142" s="252"/>
      <c r="J142" s="248"/>
      <c r="K142" s="248"/>
      <c r="L142" s="253"/>
      <c r="M142" s="254"/>
      <c r="N142" s="255"/>
      <c r="O142" s="255"/>
      <c r="P142" s="255"/>
      <c r="Q142" s="255"/>
      <c r="R142" s="255"/>
      <c r="S142" s="255"/>
      <c r="T142" s="25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7" t="s">
        <v>155</v>
      </c>
      <c r="AU142" s="257" t="s">
        <v>86</v>
      </c>
      <c r="AV142" s="14" t="s">
        <v>86</v>
      </c>
      <c r="AW142" s="14" t="s">
        <v>33</v>
      </c>
      <c r="AX142" s="14" t="s">
        <v>76</v>
      </c>
      <c r="AY142" s="257" t="s">
        <v>144</v>
      </c>
    </row>
    <row r="143" s="14" customFormat="1">
      <c r="A143" s="14"/>
      <c r="B143" s="247"/>
      <c r="C143" s="248"/>
      <c r="D143" s="238" t="s">
        <v>155</v>
      </c>
      <c r="E143" s="249" t="s">
        <v>1</v>
      </c>
      <c r="F143" s="250" t="s">
        <v>1822</v>
      </c>
      <c r="G143" s="248"/>
      <c r="H143" s="251">
        <v>0.45000000000000001</v>
      </c>
      <c r="I143" s="252"/>
      <c r="J143" s="248"/>
      <c r="K143" s="248"/>
      <c r="L143" s="253"/>
      <c r="M143" s="254"/>
      <c r="N143" s="255"/>
      <c r="O143" s="255"/>
      <c r="P143" s="255"/>
      <c r="Q143" s="255"/>
      <c r="R143" s="255"/>
      <c r="S143" s="255"/>
      <c r="T143" s="25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7" t="s">
        <v>155</v>
      </c>
      <c r="AU143" s="257" t="s">
        <v>86</v>
      </c>
      <c r="AV143" s="14" t="s">
        <v>86</v>
      </c>
      <c r="AW143" s="14" t="s">
        <v>33</v>
      </c>
      <c r="AX143" s="14" t="s">
        <v>76</v>
      </c>
      <c r="AY143" s="257" t="s">
        <v>144</v>
      </c>
    </row>
    <row r="144" s="14" customFormat="1">
      <c r="A144" s="14"/>
      <c r="B144" s="247"/>
      <c r="C144" s="248"/>
      <c r="D144" s="238" t="s">
        <v>155</v>
      </c>
      <c r="E144" s="249" t="s">
        <v>1</v>
      </c>
      <c r="F144" s="250" t="s">
        <v>1823</v>
      </c>
      <c r="G144" s="248"/>
      <c r="H144" s="251">
        <v>0.28799999999999998</v>
      </c>
      <c r="I144" s="252"/>
      <c r="J144" s="248"/>
      <c r="K144" s="248"/>
      <c r="L144" s="253"/>
      <c r="M144" s="254"/>
      <c r="N144" s="255"/>
      <c r="O144" s="255"/>
      <c r="P144" s="255"/>
      <c r="Q144" s="255"/>
      <c r="R144" s="255"/>
      <c r="S144" s="255"/>
      <c r="T144" s="25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7" t="s">
        <v>155</v>
      </c>
      <c r="AU144" s="257" t="s">
        <v>86</v>
      </c>
      <c r="AV144" s="14" t="s">
        <v>86</v>
      </c>
      <c r="AW144" s="14" t="s">
        <v>33</v>
      </c>
      <c r="AX144" s="14" t="s">
        <v>76</v>
      </c>
      <c r="AY144" s="257" t="s">
        <v>144</v>
      </c>
    </row>
    <row r="145" s="14" customFormat="1">
      <c r="A145" s="14"/>
      <c r="B145" s="247"/>
      <c r="C145" s="248"/>
      <c r="D145" s="238" t="s">
        <v>155</v>
      </c>
      <c r="E145" s="249" t="s">
        <v>1</v>
      </c>
      <c r="F145" s="250" t="s">
        <v>1824</v>
      </c>
      <c r="G145" s="248"/>
      <c r="H145" s="251">
        <v>0.504</v>
      </c>
      <c r="I145" s="252"/>
      <c r="J145" s="248"/>
      <c r="K145" s="248"/>
      <c r="L145" s="253"/>
      <c r="M145" s="254"/>
      <c r="N145" s="255"/>
      <c r="O145" s="255"/>
      <c r="P145" s="255"/>
      <c r="Q145" s="255"/>
      <c r="R145" s="255"/>
      <c r="S145" s="255"/>
      <c r="T145" s="25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7" t="s">
        <v>155</v>
      </c>
      <c r="AU145" s="257" t="s">
        <v>86</v>
      </c>
      <c r="AV145" s="14" t="s">
        <v>86</v>
      </c>
      <c r="AW145" s="14" t="s">
        <v>33</v>
      </c>
      <c r="AX145" s="14" t="s">
        <v>76</v>
      </c>
      <c r="AY145" s="257" t="s">
        <v>144</v>
      </c>
    </row>
    <row r="146" s="14" customFormat="1">
      <c r="A146" s="14"/>
      <c r="B146" s="247"/>
      <c r="C146" s="248"/>
      <c r="D146" s="238" t="s">
        <v>155</v>
      </c>
      <c r="E146" s="249" t="s">
        <v>1</v>
      </c>
      <c r="F146" s="250" t="s">
        <v>1825</v>
      </c>
      <c r="G146" s="248"/>
      <c r="H146" s="251">
        <v>0.17999999999999999</v>
      </c>
      <c r="I146" s="252"/>
      <c r="J146" s="248"/>
      <c r="K146" s="248"/>
      <c r="L146" s="253"/>
      <c r="M146" s="254"/>
      <c r="N146" s="255"/>
      <c r="O146" s="255"/>
      <c r="P146" s="255"/>
      <c r="Q146" s="255"/>
      <c r="R146" s="255"/>
      <c r="S146" s="255"/>
      <c r="T146" s="25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7" t="s">
        <v>155</v>
      </c>
      <c r="AU146" s="257" t="s">
        <v>86</v>
      </c>
      <c r="AV146" s="14" t="s">
        <v>86</v>
      </c>
      <c r="AW146" s="14" t="s">
        <v>33</v>
      </c>
      <c r="AX146" s="14" t="s">
        <v>76</v>
      </c>
      <c r="AY146" s="257" t="s">
        <v>144</v>
      </c>
    </row>
    <row r="147" s="15" customFormat="1">
      <c r="A147" s="15"/>
      <c r="B147" s="258"/>
      <c r="C147" s="259"/>
      <c r="D147" s="238" t="s">
        <v>155</v>
      </c>
      <c r="E147" s="260" t="s">
        <v>1</v>
      </c>
      <c r="F147" s="261" t="s">
        <v>160</v>
      </c>
      <c r="G147" s="259"/>
      <c r="H147" s="262">
        <v>2.5470000000000002</v>
      </c>
      <c r="I147" s="263"/>
      <c r="J147" s="259"/>
      <c r="K147" s="259"/>
      <c r="L147" s="264"/>
      <c r="M147" s="265"/>
      <c r="N147" s="266"/>
      <c r="O147" s="266"/>
      <c r="P147" s="266"/>
      <c r="Q147" s="266"/>
      <c r="R147" s="266"/>
      <c r="S147" s="266"/>
      <c r="T147" s="267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8" t="s">
        <v>155</v>
      </c>
      <c r="AU147" s="268" t="s">
        <v>86</v>
      </c>
      <c r="AV147" s="15" t="s">
        <v>151</v>
      </c>
      <c r="AW147" s="15" t="s">
        <v>33</v>
      </c>
      <c r="AX147" s="15" t="s">
        <v>84</v>
      </c>
      <c r="AY147" s="268" t="s">
        <v>144</v>
      </c>
    </row>
    <row r="148" s="2" customFormat="1" ht="24.15" customHeight="1">
      <c r="A148" s="38"/>
      <c r="B148" s="39"/>
      <c r="C148" s="218" t="s">
        <v>464</v>
      </c>
      <c r="D148" s="218" t="s">
        <v>146</v>
      </c>
      <c r="E148" s="219" t="s">
        <v>187</v>
      </c>
      <c r="F148" s="220" t="s">
        <v>188</v>
      </c>
      <c r="G148" s="221" t="s">
        <v>163</v>
      </c>
      <c r="H148" s="222">
        <v>0.92400000000000004</v>
      </c>
      <c r="I148" s="223"/>
      <c r="J148" s="224">
        <f>ROUND(I148*H148,2)</f>
        <v>0</v>
      </c>
      <c r="K148" s="220" t="s">
        <v>150</v>
      </c>
      <c r="L148" s="44"/>
      <c r="M148" s="225" t="s">
        <v>1</v>
      </c>
      <c r="N148" s="226" t="s">
        <v>41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151</v>
      </c>
      <c r="AT148" s="229" t="s">
        <v>146</v>
      </c>
      <c r="AU148" s="229" t="s">
        <v>86</v>
      </c>
      <c r="AY148" s="17" t="s">
        <v>144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84</v>
      </c>
      <c r="BK148" s="230">
        <f>ROUND(I148*H148,2)</f>
        <v>0</v>
      </c>
      <c r="BL148" s="17" t="s">
        <v>151</v>
      </c>
      <c r="BM148" s="229" t="s">
        <v>1826</v>
      </c>
    </row>
    <row r="149" s="2" customFormat="1">
      <c r="A149" s="38"/>
      <c r="B149" s="39"/>
      <c r="C149" s="40"/>
      <c r="D149" s="231" t="s">
        <v>153</v>
      </c>
      <c r="E149" s="40"/>
      <c r="F149" s="232" t="s">
        <v>190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153</v>
      </c>
      <c r="AU149" s="17" t="s">
        <v>86</v>
      </c>
    </row>
    <row r="150" s="14" customFormat="1">
      <c r="A150" s="14"/>
      <c r="B150" s="247"/>
      <c r="C150" s="248"/>
      <c r="D150" s="238" t="s">
        <v>155</v>
      </c>
      <c r="E150" s="249" t="s">
        <v>1</v>
      </c>
      <c r="F150" s="250" t="s">
        <v>1827</v>
      </c>
      <c r="G150" s="248"/>
      <c r="H150" s="251">
        <v>0.92400000000000004</v>
      </c>
      <c r="I150" s="252"/>
      <c r="J150" s="248"/>
      <c r="K150" s="248"/>
      <c r="L150" s="253"/>
      <c r="M150" s="254"/>
      <c r="N150" s="255"/>
      <c r="O150" s="255"/>
      <c r="P150" s="255"/>
      <c r="Q150" s="255"/>
      <c r="R150" s="255"/>
      <c r="S150" s="255"/>
      <c r="T150" s="25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7" t="s">
        <v>155</v>
      </c>
      <c r="AU150" s="257" t="s">
        <v>86</v>
      </c>
      <c r="AV150" s="14" t="s">
        <v>86</v>
      </c>
      <c r="AW150" s="14" t="s">
        <v>33</v>
      </c>
      <c r="AX150" s="14" t="s">
        <v>84</v>
      </c>
      <c r="AY150" s="257" t="s">
        <v>144</v>
      </c>
    </row>
    <row r="151" s="2" customFormat="1" ht="16.5" customHeight="1">
      <c r="A151" s="38"/>
      <c r="B151" s="39"/>
      <c r="C151" s="269" t="s">
        <v>473</v>
      </c>
      <c r="D151" s="269" t="s">
        <v>193</v>
      </c>
      <c r="E151" s="270" t="s">
        <v>1828</v>
      </c>
      <c r="F151" s="271" t="s">
        <v>1829</v>
      </c>
      <c r="G151" s="272" t="s">
        <v>196</v>
      </c>
      <c r="H151" s="273">
        <v>1.8480000000000001</v>
      </c>
      <c r="I151" s="274"/>
      <c r="J151" s="275">
        <f>ROUND(I151*H151,2)</f>
        <v>0</v>
      </c>
      <c r="K151" s="271" t="s">
        <v>150</v>
      </c>
      <c r="L151" s="276"/>
      <c r="M151" s="277" t="s">
        <v>1</v>
      </c>
      <c r="N151" s="278" t="s">
        <v>41</v>
      </c>
      <c r="O151" s="91"/>
      <c r="P151" s="227">
        <f>O151*H151</f>
        <v>0</v>
      </c>
      <c r="Q151" s="227">
        <v>1</v>
      </c>
      <c r="R151" s="227">
        <f>Q151*H151</f>
        <v>1.8480000000000001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197</v>
      </c>
      <c r="AT151" s="229" t="s">
        <v>193</v>
      </c>
      <c r="AU151" s="229" t="s">
        <v>86</v>
      </c>
      <c r="AY151" s="17" t="s">
        <v>144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84</v>
      </c>
      <c r="BK151" s="230">
        <f>ROUND(I151*H151,2)</f>
        <v>0</v>
      </c>
      <c r="BL151" s="17" t="s">
        <v>151</v>
      </c>
      <c r="BM151" s="229" t="s">
        <v>1830</v>
      </c>
    </row>
    <row r="152" s="14" customFormat="1">
      <c r="A152" s="14"/>
      <c r="B152" s="247"/>
      <c r="C152" s="248"/>
      <c r="D152" s="238" t="s">
        <v>155</v>
      </c>
      <c r="E152" s="248"/>
      <c r="F152" s="250" t="s">
        <v>1831</v>
      </c>
      <c r="G152" s="248"/>
      <c r="H152" s="251">
        <v>1.8480000000000001</v>
      </c>
      <c r="I152" s="252"/>
      <c r="J152" s="248"/>
      <c r="K152" s="248"/>
      <c r="L152" s="253"/>
      <c r="M152" s="254"/>
      <c r="N152" s="255"/>
      <c r="O152" s="255"/>
      <c r="P152" s="255"/>
      <c r="Q152" s="255"/>
      <c r="R152" s="255"/>
      <c r="S152" s="255"/>
      <c r="T152" s="25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7" t="s">
        <v>155</v>
      </c>
      <c r="AU152" s="257" t="s">
        <v>86</v>
      </c>
      <c r="AV152" s="14" t="s">
        <v>86</v>
      </c>
      <c r="AW152" s="14" t="s">
        <v>4</v>
      </c>
      <c r="AX152" s="14" t="s">
        <v>84</v>
      </c>
      <c r="AY152" s="257" t="s">
        <v>144</v>
      </c>
    </row>
    <row r="153" s="2" customFormat="1" ht="24.15" customHeight="1">
      <c r="A153" s="38"/>
      <c r="B153" s="39"/>
      <c r="C153" s="218" t="s">
        <v>479</v>
      </c>
      <c r="D153" s="218" t="s">
        <v>146</v>
      </c>
      <c r="E153" s="219" t="s">
        <v>1832</v>
      </c>
      <c r="F153" s="220" t="s">
        <v>1833</v>
      </c>
      <c r="G153" s="221" t="s">
        <v>163</v>
      </c>
      <c r="H153" s="222">
        <v>0.84599999999999997</v>
      </c>
      <c r="I153" s="223"/>
      <c r="J153" s="224">
        <f>ROUND(I153*H153,2)</f>
        <v>0</v>
      </c>
      <c r="K153" s="220" t="s">
        <v>150</v>
      </c>
      <c r="L153" s="44"/>
      <c r="M153" s="225" t="s">
        <v>1</v>
      </c>
      <c r="N153" s="226" t="s">
        <v>41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151</v>
      </c>
      <c r="AT153" s="229" t="s">
        <v>146</v>
      </c>
      <c r="AU153" s="229" t="s">
        <v>86</v>
      </c>
      <c r="AY153" s="17" t="s">
        <v>144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84</v>
      </c>
      <c r="BK153" s="230">
        <f>ROUND(I153*H153,2)</f>
        <v>0</v>
      </c>
      <c r="BL153" s="17" t="s">
        <v>151</v>
      </c>
      <c r="BM153" s="229" t="s">
        <v>1834</v>
      </c>
    </row>
    <row r="154" s="2" customFormat="1">
      <c r="A154" s="38"/>
      <c r="B154" s="39"/>
      <c r="C154" s="40"/>
      <c r="D154" s="231" t="s">
        <v>153</v>
      </c>
      <c r="E154" s="40"/>
      <c r="F154" s="232" t="s">
        <v>1835</v>
      </c>
      <c r="G154" s="40"/>
      <c r="H154" s="40"/>
      <c r="I154" s="233"/>
      <c r="J154" s="40"/>
      <c r="K154" s="40"/>
      <c r="L154" s="44"/>
      <c r="M154" s="234"/>
      <c r="N154" s="23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153</v>
      </c>
      <c r="AU154" s="17" t="s">
        <v>86</v>
      </c>
    </row>
    <row r="155" s="2" customFormat="1" ht="24.15" customHeight="1">
      <c r="A155" s="38"/>
      <c r="B155" s="39"/>
      <c r="C155" s="218" t="s">
        <v>1836</v>
      </c>
      <c r="D155" s="218" t="s">
        <v>146</v>
      </c>
      <c r="E155" s="219" t="s">
        <v>1837</v>
      </c>
      <c r="F155" s="220" t="s">
        <v>1838</v>
      </c>
      <c r="G155" s="221" t="s">
        <v>163</v>
      </c>
      <c r="H155" s="222">
        <v>1.8480000000000001</v>
      </c>
      <c r="I155" s="223"/>
      <c r="J155" s="224">
        <f>ROUND(I155*H155,2)</f>
        <v>0</v>
      </c>
      <c r="K155" s="220" t="s">
        <v>150</v>
      </c>
      <c r="L155" s="44"/>
      <c r="M155" s="225" t="s">
        <v>1</v>
      </c>
      <c r="N155" s="226" t="s">
        <v>41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151</v>
      </c>
      <c r="AT155" s="229" t="s">
        <v>146</v>
      </c>
      <c r="AU155" s="229" t="s">
        <v>86</v>
      </c>
      <c r="AY155" s="17" t="s">
        <v>144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84</v>
      </c>
      <c r="BK155" s="230">
        <f>ROUND(I155*H155,2)</f>
        <v>0</v>
      </c>
      <c r="BL155" s="17" t="s">
        <v>151</v>
      </c>
      <c r="BM155" s="229" t="s">
        <v>1839</v>
      </c>
    </row>
    <row r="156" s="2" customFormat="1">
      <c r="A156" s="38"/>
      <c r="B156" s="39"/>
      <c r="C156" s="40"/>
      <c r="D156" s="231" t="s">
        <v>153</v>
      </c>
      <c r="E156" s="40"/>
      <c r="F156" s="232" t="s">
        <v>1840</v>
      </c>
      <c r="G156" s="40"/>
      <c r="H156" s="40"/>
      <c r="I156" s="233"/>
      <c r="J156" s="40"/>
      <c r="K156" s="40"/>
      <c r="L156" s="44"/>
      <c r="M156" s="234"/>
      <c r="N156" s="23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153</v>
      </c>
      <c r="AU156" s="17" t="s">
        <v>86</v>
      </c>
    </row>
    <row r="157" s="14" customFormat="1">
      <c r="A157" s="14"/>
      <c r="B157" s="247"/>
      <c r="C157" s="248"/>
      <c r="D157" s="238" t="s">
        <v>155</v>
      </c>
      <c r="E157" s="249" t="s">
        <v>1</v>
      </c>
      <c r="F157" s="250" t="s">
        <v>1841</v>
      </c>
      <c r="G157" s="248"/>
      <c r="H157" s="251">
        <v>1.8480000000000001</v>
      </c>
      <c r="I157" s="252"/>
      <c r="J157" s="248"/>
      <c r="K157" s="248"/>
      <c r="L157" s="253"/>
      <c r="M157" s="254"/>
      <c r="N157" s="255"/>
      <c r="O157" s="255"/>
      <c r="P157" s="255"/>
      <c r="Q157" s="255"/>
      <c r="R157" s="255"/>
      <c r="S157" s="255"/>
      <c r="T157" s="25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7" t="s">
        <v>155</v>
      </c>
      <c r="AU157" s="257" t="s">
        <v>86</v>
      </c>
      <c r="AV157" s="14" t="s">
        <v>86</v>
      </c>
      <c r="AW157" s="14" t="s">
        <v>33</v>
      </c>
      <c r="AX157" s="14" t="s">
        <v>84</v>
      </c>
      <c r="AY157" s="257" t="s">
        <v>144</v>
      </c>
    </row>
    <row r="158" s="2" customFormat="1" ht="16.5" customHeight="1">
      <c r="A158" s="38"/>
      <c r="B158" s="39"/>
      <c r="C158" s="269" t="s">
        <v>1842</v>
      </c>
      <c r="D158" s="269" t="s">
        <v>193</v>
      </c>
      <c r="E158" s="270" t="s">
        <v>1843</v>
      </c>
      <c r="F158" s="271" t="s">
        <v>1844</v>
      </c>
      <c r="G158" s="272" t="s">
        <v>196</v>
      </c>
      <c r="H158" s="273">
        <v>3.6960000000000002</v>
      </c>
      <c r="I158" s="274"/>
      <c r="J158" s="275">
        <f>ROUND(I158*H158,2)</f>
        <v>0</v>
      </c>
      <c r="K158" s="271" t="s">
        <v>150</v>
      </c>
      <c r="L158" s="276"/>
      <c r="M158" s="277" t="s">
        <v>1</v>
      </c>
      <c r="N158" s="278" t="s">
        <v>41</v>
      </c>
      <c r="O158" s="91"/>
      <c r="P158" s="227">
        <f>O158*H158</f>
        <v>0</v>
      </c>
      <c r="Q158" s="227">
        <v>1</v>
      </c>
      <c r="R158" s="227">
        <f>Q158*H158</f>
        <v>3.6960000000000002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197</v>
      </c>
      <c r="AT158" s="229" t="s">
        <v>193</v>
      </c>
      <c r="AU158" s="229" t="s">
        <v>86</v>
      </c>
      <c r="AY158" s="17" t="s">
        <v>144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84</v>
      </c>
      <c r="BK158" s="230">
        <f>ROUND(I158*H158,2)</f>
        <v>0</v>
      </c>
      <c r="BL158" s="17" t="s">
        <v>151</v>
      </c>
      <c r="BM158" s="229" t="s">
        <v>1845</v>
      </c>
    </row>
    <row r="159" s="14" customFormat="1">
      <c r="A159" s="14"/>
      <c r="B159" s="247"/>
      <c r="C159" s="248"/>
      <c r="D159" s="238" t="s">
        <v>155</v>
      </c>
      <c r="E159" s="248"/>
      <c r="F159" s="250" t="s">
        <v>1846</v>
      </c>
      <c r="G159" s="248"/>
      <c r="H159" s="251">
        <v>3.6960000000000002</v>
      </c>
      <c r="I159" s="252"/>
      <c r="J159" s="248"/>
      <c r="K159" s="248"/>
      <c r="L159" s="253"/>
      <c r="M159" s="254"/>
      <c r="N159" s="255"/>
      <c r="O159" s="255"/>
      <c r="P159" s="255"/>
      <c r="Q159" s="255"/>
      <c r="R159" s="255"/>
      <c r="S159" s="255"/>
      <c r="T159" s="25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7" t="s">
        <v>155</v>
      </c>
      <c r="AU159" s="257" t="s">
        <v>86</v>
      </c>
      <c r="AV159" s="14" t="s">
        <v>86</v>
      </c>
      <c r="AW159" s="14" t="s">
        <v>4</v>
      </c>
      <c r="AX159" s="14" t="s">
        <v>84</v>
      </c>
      <c r="AY159" s="257" t="s">
        <v>144</v>
      </c>
    </row>
    <row r="160" s="12" customFormat="1" ht="22.8" customHeight="1">
      <c r="A160" s="12"/>
      <c r="B160" s="202"/>
      <c r="C160" s="203"/>
      <c r="D160" s="204" t="s">
        <v>75</v>
      </c>
      <c r="E160" s="216" t="s">
        <v>192</v>
      </c>
      <c r="F160" s="216" t="s">
        <v>502</v>
      </c>
      <c r="G160" s="203"/>
      <c r="H160" s="203"/>
      <c r="I160" s="206"/>
      <c r="J160" s="217">
        <f>BK160</f>
        <v>0</v>
      </c>
      <c r="K160" s="203"/>
      <c r="L160" s="208"/>
      <c r="M160" s="209"/>
      <c r="N160" s="210"/>
      <c r="O160" s="210"/>
      <c r="P160" s="211">
        <f>SUM(P161:P168)</f>
        <v>0</v>
      </c>
      <c r="Q160" s="210"/>
      <c r="R160" s="211">
        <f>SUM(R161:R168)</f>
        <v>1.34293146</v>
      </c>
      <c r="S160" s="210"/>
      <c r="T160" s="212">
        <f>SUM(T161:T168)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3" t="s">
        <v>84</v>
      </c>
      <c r="AT160" s="214" t="s">
        <v>75</v>
      </c>
      <c r="AU160" s="214" t="s">
        <v>84</v>
      </c>
      <c r="AY160" s="213" t="s">
        <v>144</v>
      </c>
      <c r="BK160" s="215">
        <f>SUM(BK161:BK168)</f>
        <v>0</v>
      </c>
    </row>
    <row r="161" s="2" customFormat="1" ht="21.75" customHeight="1">
      <c r="A161" s="38"/>
      <c r="B161" s="39"/>
      <c r="C161" s="218" t="s">
        <v>338</v>
      </c>
      <c r="D161" s="218" t="s">
        <v>146</v>
      </c>
      <c r="E161" s="219" t="s">
        <v>1847</v>
      </c>
      <c r="F161" s="220" t="s">
        <v>1848</v>
      </c>
      <c r="G161" s="221" t="s">
        <v>149</v>
      </c>
      <c r="H161" s="222">
        <v>6.5999999999999996</v>
      </c>
      <c r="I161" s="223"/>
      <c r="J161" s="224">
        <f>ROUND(I161*H161,2)</f>
        <v>0</v>
      </c>
      <c r="K161" s="220" t="s">
        <v>150</v>
      </c>
      <c r="L161" s="44"/>
      <c r="M161" s="225" t="s">
        <v>1</v>
      </c>
      <c r="N161" s="226" t="s">
        <v>41</v>
      </c>
      <c r="O161" s="91"/>
      <c r="P161" s="227">
        <f>O161*H161</f>
        <v>0</v>
      </c>
      <c r="Q161" s="227">
        <v>0.056000000000000001</v>
      </c>
      <c r="R161" s="227">
        <f>Q161*H161</f>
        <v>0.36959999999999998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151</v>
      </c>
      <c r="AT161" s="229" t="s">
        <v>146</v>
      </c>
      <c r="AU161" s="229" t="s">
        <v>86</v>
      </c>
      <c r="AY161" s="17" t="s">
        <v>144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84</v>
      </c>
      <c r="BK161" s="230">
        <f>ROUND(I161*H161,2)</f>
        <v>0</v>
      </c>
      <c r="BL161" s="17" t="s">
        <v>151</v>
      </c>
      <c r="BM161" s="229" t="s">
        <v>1849</v>
      </c>
    </row>
    <row r="162" s="2" customFormat="1">
      <c r="A162" s="38"/>
      <c r="B162" s="39"/>
      <c r="C162" s="40"/>
      <c r="D162" s="231" t="s">
        <v>153</v>
      </c>
      <c r="E162" s="40"/>
      <c r="F162" s="232" t="s">
        <v>1850</v>
      </c>
      <c r="G162" s="40"/>
      <c r="H162" s="40"/>
      <c r="I162" s="233"/>
      <c r="J162" s="40"/>
      <c r="K162" s="40"/>
      <c r="L162" s="44"/>
      <c r="M162" s="234"/>
      <c r="N162" s="235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153</v>
      </c>
      <c r="AU162" s="17" t="s">
        <v>86</v>
      </c>
    </row>
    <row r="163" s="14" customFormat="1">
      <c r="A163" s="14"/>
      <c r="B163" s="247"/>
      <c r="C163" s="248"/>
      <c r="D163" s="238" t="s">
        <v>155</v>
      </c>
      <c r="E163" s="249" t="s">
        <v>1</v>
      </c>
      <c r="F163" s="250" t="s">
        <v>1851</v>
      </c>
      <c r="G163" s="248"/>
      <c r="H163" s="251">
        <v>0.59999999999999998</v>
      </c>
      <c r="I163" s="252"/>
      <c r="J163" s="248"/>
      <c r="K163" s="248"/>
      <c r="L163" s="253"/>
      <c r="M163" s="254"/>
      <c r="N163" s="255"/>
      <c r="O163" s="255"/>
      <c r="P163" s="255"/>
      <c r="Q163" s="255"/>
      <c r="R163" s="255"/>
      <c r="S163" s="255"/>
      <c r="T163" s="25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7" t="s">
        <v>155</v>
      </c>
      <c r="AU163" s="257" t="s">
        <v>86</v>
      </c>
      <c r="AV163" s="14" t="s">
        <v>86</v>
      </c>
      <c r="AW163" s="14" t="s">
        <v>33</v>
      </c>
      <c r="AX163" s="14" t="s">
        <v>76</v>
      </c>
      <c r="AY163" s="257" t="s">
        <v>144</v>
      </c>
    </row>
    <row r="164" s="14" customFormat="1">
      <c r="A164" s="14"/>
      <c r="B164" s="247"/>
      <c r="C164" s="248"/>
      <c r="D164" s="238" t="s">
        <v>155</v>
      </c>
      <c r="E164" s="249" t="s">
        <v>1</v>
      </c>
      <c r="F164" s="250" t="s">
        <v>1852</v>
      </c>
      <c r="G164" s="248"/>
      <c r="H164" s="251">
        <v>6</v>
      </c>
      <c r="I164" s="252"/>
      <c r="J164" s="248"/>
      <c r="K164" s="248"/>
      <c r="L164" s="253"/>
      <c r="M164" s="254"/>
      <c r="N164" s="255"/>
      <c r="O164" s="255"/>
      <c r="P164" s="255"/>
      <c r="Q164" s="255"/>
      <c r="R164" s="255"/>
      <c r="S164" s="255"/>
      <c r="T164" s="25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7" t="s">
        <v>155</v>
      </c>
      <c r="AU164" s="257" t="s">
        <v>86</v>
      </c>
      <c r="AV164" s="14" t="s">
        <v>86</v>
      </c>
      <c r="AW164" s="14" t="s">
        <v>33</v>
      </c>
      <c r="AX164" s="14" t="s">
        <v>76</v>
      </c>
      <c r="AY164" s="257" t="s">
        <v>144</v>
      </c>
    </row>
    <row r="165" s="15" customFormat="1">
      <c r="A165" s="15"/>
      <c r="B165" s="258"/>
      <c r="C165" s="259"/>
      <c r="D165" s="238" t="s">
        <v>155</v>
      </c>
      <c r="E165" s="260" t="s">
        <v>1</v>
      </c>
      <c r="F165" s="261" t="s">
        <v>160</v>
      </c>
      <c r="G165" s="259"/>
      <c r="H165" s="262">
        <v>6.5999999999999996</v>
      </c>
      <c r="I165" s="263"/>
      <c r="J165" s="259"/>
      <c r="K165" s="259"/>
      <c r="L165" s="264"/>
      <c r="M165" s="265"/>
      <c r="N165" s="266"/>
      <c r="O165" s="266"/>
      <c r="P165" s="266"/>
      <c r="Q165" s="266"/>
      <c r="R165" s="266"/>
      <c r="S165" s="266"/>
      <c r="T165" s="267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8" t="s">
        <v>155</v>
      </c>
      <c r="AU165" s="268" t="s">
        <v>86</v>
      </c>
      <c r="AV165" s="15" t="s">
        <v>151</v>
      </c>
      <c r="AW165" s="15" t="s">
        <v>33</v>
      </c>
      <c r="AX165" s="15" t="s">
        <v>84</v>
      </c>
      <c r="AY165" s="268" t="s">
        <v>144</v>
      </c>
    </row>
    <row r="166" s="2" customFormat="1" ht="24.15" customHeight="1">
      <c r="A166" s="38"/>
      <c r="B166" s="39"/>
      <c r="C166" s="218" t="s">
        <v>503</v>
      </c>
      <c r="D166" s="218" t="s">
        <v>146</v>
      </c>
      <c r="E166" s="219" t="s">
        <v>1853</v>
      </c>
      <c r="F166" s="220" t="s">
        <v>1854</v>
      </c>
      <c r="G166" s="221" t="s">
        <v>163</v>
      </c>
      <c r="H166" s="222">
        <v>0.42299999999999999</v>
      </c>
      <c r="I166" s="223"/>
      <c r="J166" s="224">
        <f>ROUND(I166*H166,2)</f>
        <v>0</v>
      </c>
      <c r="K166" s="220" t="s">
        <v>150</v>
      </c>
      <c r="L166" s="44"/>
      <c r="M166" s="225" t="s">
        <v>1</v>
      </c>
      <c r="N166" s="226" t="s">
        <v>41</v>
      </c>
      <c r="O166" s="91"/>
      <c r="P166" s="227">
        <f>O166*H166</f>
        <v>0</v>
      </c>
      <c r="Q166" s="227">
        <v>2.3010199999999998</v>
      </c>
      <c r="R166" s="227">
        <f>Q166*H166</f>
        <v>0.97333145999999993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151</v>
      </c>
      <c r="AT166" s="229" t="s">
        <v>146</v>
      </c>
      <c r="AU166" s="229" t="s">
        <v>86</v>
      </c>
      <c r="AY166" s="17" t="s">
        <v>144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84</v>
      </c>
      <c r="BK166" s="230">
        <f>ROUND(I166*H166,2)</f>
        <v>0</v>
      </c>
      <c r="BL166" s="17" t="s">
        <v>151</v>
      </c>
      <c r="BM166" s="229" t="s">
        <v>1855</v>
      </c>
    </row>
    <row r="167" s="2" customFormat="1">
      <c r="A167" s="38"/>
      <c r="B167" s="39"/>
      <c r="C167" s="40"/>
      <c r="D167" s="231" t="s">
        <v>153</v>
      </c>
      <c r="E167" s="40"/>
      <c r="F167" s="232" t="s">
        <v>1856</v>
      </c>
      <c r="G167" s="40"/>
      <c r="H167" s="40"/>
      <c r="I167" s="233"/>
      <c r="J167" s="40"/>
      <c r="K167" s="40"/>
      <c r="L167" s="44"/>
      <c r="M167" s="234"/>
      <c r="N167" s="235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153</v>
      </c>
      <c r="AU167" s="17" t="s">
        <v>86</v>
      </c>
    </row>
    <row r="168" s="14" customFormat="1">
      <c r="A168" s="14"/>
      <c r="B168" s="247"/>
      <c r="C168" s="248"/>
      <c r="D168" s="238" t="s">
        <v>155</v>
      </c>
      <c r="E168" s="249" t="s">
        <v>1</v>
      </c>
      <c r="F168" s="250" t="s">
        <v>1857</v>
      </c>
      <c r="G168" s="248"/>
      <c r="H168" s="251">
        <v>0.42299999999999999</v>
      </c>
      <c r="I168" s="252"/>
      <c r="J168" s="248"/>
      <c r="K168" s="248"/>
      <c r="L168" s="253"/>
      <c r="M168" s="254"/>
      <c r="N168" s="255"/>
      <c r="O168" s="255"/>
      <c r="P168" s="255"/>
      <c r="Q168" s="255"/>
      <c r="R168" s="255"/>
      <c r="S168" s="255"/>
      <c r="T168" s="25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7" t="s">
        <v>155</v>
      </c>
      <c r="AU168" s="257" t="s">
        <v>86</v>
      </c>
      <c r="AV168" s="14" t="s">
        <v>86</v>
      </c>
      <c r="AW168" s="14" t="s">
        <v>33</v>
      </c>
      <c r="AX168" s="14" t="s">
        <v>84</v>
      </c>
      <c r="AY168" s="257" t="s">
        <v>144</v>
      </c>
    </row>
    <row r="169" s="12" customFormat="1" ht="22.8" customHeight="1">
      <c r="A169" s="12"/>
      <c r="B169" s="202"/>
      <c r="C169" s="203"/>
      <c r="D169" s="204" t="s">
        <v>75</v>
      </c>
      <c r="E169" s="216" t="s">
        <v>219</v>
      </c>
      <c r="F169" s="216" t="s">
        <v>666</v>
      </c>
      <c r="G169" s="203"/>
      <c r="H169" s="203"/>
      <c r="I169" s="206"/>
      <c r="J169" s="217">
        <f>BK169</f>
        <v>0</v>
      </c>
      <c r="K169" s="203"/>
      <c r="L169" s="208"/>
      <c r="M169" s="209"/>
      <c r="N169" s="210"/>
      <c r="O169" s="210"/>
      <c r="P169" s="211">
        <f>SUM(P170:P184)</f>
        <v>0</v>
      </c>
      <c r="Q169" s="210"/>
      <c r="R169" s="211">
        <f>SUM(R170:R184)</f>
        <v>0</v>
      </c>
      <c r="S169" s="210"/>
      <c r="T169" s="212">
        <f>SUM(T170:T184)</f>
        <v>2.1967280000000002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3" t="s">
        <v>84</v>
      </c>
      <c r="AT169" s="214" t="s">
        <v>75</v>
      </c>
      <c r="AU169" s="214" t="s">
        <v>84</v>
      </c>
      <c r="AY169" s="213" t="s">
        <v>144</v>
      </c>
      <c r="BK169" s="215">
        <f>SUM(BK170:BK184)</f>
        <v>0</v>
      </c>
    </row>
    <row r="170" s="2" customFormat="1" ht="37.8" customHeight="1">
      <c r="A170" s="38"/>
      <c r="B170" s="39"/>
      <c r="C170" s="218" t="s">
        <v>430</v>
      </c>
      <c r="D170" s="218" t="s">
        <v>146</v>
      </c>
      <c r="E170" s="219" t="s">
        <v>744</v>
      </c>
      <c r="F170" s="220" t="s">
        <v>745</v>
      </c>
      <c r="G170" s="221" t="s">
        <v>163</v>
      </c>
      <c r="H170" s="222">
        <v>0.46200000000000002</v>
      </c>
      <c r="I170" s="223"/>
      <c r="J170" s="224">
        <f>ROUND(I170*H170,2)</f>
        <v>0</v>
      </c>
      <c r="K170" s="220" t="s">
        <v>150</v>
      </c>
      <c r="L170" s="44"/>
      <c r="M170" s="225" t="s">
        <v>1</v>
      </c>
      <c r="N170" s="226" t="s">
        <v>41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2.2000000000000002</v>
      </c>
      <c r="T170" s="228">
        <f>S170*H170</f>
        <v>1.0164000000000002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151</v>
      </c>
      <c r="AT170" s="229" t="s">
        <v>146</v>
      </c>
      <c r="AU170" s="229" t="s">
        <v>86</v>
      </c>
      <c r="AY170" s="17" t="s">
        <v>144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84</v>
      </c>
      <c r="BK170" s="230">
        <f>ROUND(I170*H170,2)</f>
        <v>0</v>
      </c>
      <c r="BL170" s="17" t="s">
        <v>151</v>
      </c>
      <c r="BM170" s="229" t="s">
        <v>1858</v>
      </c>
    </row>
    <row r="171" s="2" customFormat="1">
      <c r="A171" s="38"/>
      <c r="B171" s="39"/>
      <c r="C171" s="40"/>
      <c r="D171" s="231" t="s">
        <v>153</v>
      </c>
      <c r="E171" s="40"/>
      <c r="F171" s="232" t="s">
        <v>747</v>
      </c>
      <c r="G171" s="40"/>
      <c r="H171" s="40"/>
      <c r="I171" s="233"/>
      <c r="J171" s="40"/>
      <c r="K171" s="40"/>
      <c r="L171" s="44"/>
      <c r="M171" s="234"/>
      <c r="N171" s="235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153</v>
      </c>
      <c r="AU171" s="17" t="s">
        <v>86</v>
      </c>
    </row>
    <row r="172" s="14" customFormat="1">
      <c r="A172" s="14"/>
      <c r="B172" s="247"/>
      <c r="C172" s="248"/>
      <c r="D172" s="238" t="s">
        <v>155</v>
      </c>
      <c r="E172" s="249" t="s">
        <v>1</v>
      </c>
      <c r="F172" s="250" t="s">
        <v>1859</v>
      </c>
      <c r="G172" s="248"/>
      <c r="H172" s="251">
        <v>0.46200000000000002</v>
      </c>
      <c r="I172" s="252"/>
      <c r="J172" s="248"/>
      <c r="K172" s="248"/>
      <c r="L172" s="253"/>
      <c r="M172" s="254"/>
      <c r="N172" s="255"/>
      <c r="O172" s="255"/>
      <c r="P172" s="255"/>
      <c r="Q172" s="255"/>
      <c r="R172" s="255"/>
      <c r="S172" s="255"/>
      <c r="T172" s="25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7" t="s">
        <v>155</v>
      </c>
      <c r="AU172" s="257" t="s">
        <v>86</v>
      </c>
      <c r="AV172" s="14" t="s">
        <v>86</v>
      </c>
      <c r="AW172" s="14" t="s">
        <v>33</v>
      </c>
      <c r="AX172" s="14" t="s">
        <v>84</v>
      </c>
      <c r="AY172" s="257" t="s">
        <v>144</v>
      </c>
    </row>
    <row r="173" s="2" customFormat="1" ht="33" customHeight="1">
      <c r="A173" s="38"/>
      <c r="B173" s="39"/>
      <c r="C173" s="218" t="s">
        <v>436</v>
      </c>
      <c r="D173" s="218" t="s">
        <v>146</v>
      </c>
      <c r="E173" s="219" t="s">
        <v>1860</v>
      </c>
      <c r="F173" s="220" t="s">
        <v>1861</v>
      </c>
      <c r="G173" s="221" t="s">
        <v>163</v>
      </c>
      <c r="H173" s="222">
        <v>0.46200000000000002</v>
      </c>
      <c r="I173" s="223"/>
      <c r="J173" s="224">
        <f>ROUND(I173*H173,2)</f>
        <v>0</v>
      </c>
      <c r="K173" s="220" t="s">
        <v>150</v>
      </c>
      <c r="L173" s="44"/>
      <c r="M173" s="225" t="s">
        <v>1</v>
      </c>
      <c r="N173" s="226" t="s">
        <v>41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0.043999999999999997</v>
      </c>
      <c r="T173" s="228">
        <f>S173*H173</f>
        <v>0.020327999999999999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151</v>
      </c>
      <c r="AT173" s="229" t="s">
        <v>146</v>
      </c>
      <c r="AU173" s="229" t="s">
        <v>86</v>
      </c>
      <c r="AY173" s="17" t="s">
        <v>144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84</v>
      </c>
      <c r="BK173" s="230">
        <f>ROUND(I173*H173,2)</f>
        <v>0</v>
      </c>
      <c r="BL173" s="17" t="s">
        <v>151</v>
      </c>
      <c r="BM173" s="229" t="s">
        <v>1862</v>
      </c>
    </row>
    <row r="174" s="2" customFormat="1">
      <c r="A174" s="38"/>
      <c r="B174" s="39"/>
      <c r="C174" s="40"/>
      <c r="D174" s="231" t="s">
        <v>153</v>
      </c>
      <c r="E174" s="40"/>
      <c r="F174" s="232" t="s">
        <v>1863</v>
      </c>
      <c r="G174" s="40"/>
      <c r="H174" s="40"/>
      <c r="I174" s="233"/>
      <c r="J174" s="40"/>
      <c r="K174" s="40"/>
      <c r="L174" s="44"/>
      <c r="M174" s="234"/>
      <c r="N174" s="235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153</v>
      </c>
      <c r="AU174" s="17" t="s">
        <v>86</v>
      </c>
    </row>
    <row r="175" s="2" customFormat="1" ht="24.15" customHeight="1">
      <c r="A175" s="38"/>
      <c r="B175" s="39"/>
      <c r="C175" s="218" t="s">
        <v>317</v>
      </c>
      <c r="D175" s="218" t="s">
        <v>146</v>
      </c>
      <c r="E175" s="219" t="s">
        <v>1864</v>
      </c>
      <c r="F175" s="220" t="s">
        <v>1865</v>
      </c>
      <c r="G175" s="221" t="s">
        <v>204</v>
      </c>
      <c r="H175" s="222">
        <v>35</v>
      </c>
      <c r="I175" s="223"/>
      <c r="J175" s="224">
        <f>ROUND(I175*H175,2)</f>
        <v>0</v>
      </c>
      <c r="K175" s="220" t="s">
        <v>150</v>
      </c>
      <c r="L175" s="44"/>
      <c r="M175" s="225" t="s">
        <v>1</v>
      </c>
      <c r="N175" s="226" t="s">
        <v>41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0.0060000000000000001</v>
      </c>
      <c r="T175" s="228">
        <f>S175*H175</f>
        <v>0.20999999999999999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151</v>
      </c>
      <c r="AT175" s="229" t="s">
        <v>146</v>
      </c>
      <c r="AU175" s="229" t="s">
        <v>86</v>
      </c>
      <c r="AY175" s="17" t="s">
        <v>144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84</v>
      </c>
      <c r="BK175" s="230">
        <f>ROUND(I175*H175,2)</f>
        <v>0</v>
      </c>
      <c r="BL175" s="17" t="s">
        <v>151</v>
      </c>
      <c r="BM175" s="229" t="s">
        <v>1866</v>
      </c>
    </row>
    <row r="176" s="2" customFormat="1">
      <c r="A176" s="38"/>
      <c r="B176" s="39"/>
      <c r="C176" s="40"/>
      <c r="D176" s="231" t="s">
        <v>153</v>
      </c>
      <c r="E176" s="40"/>
      <c r="F176" s="232" t="s">
        <v>1867</v>
      </c>
      <c r="G176" s="40"/>
      <c r="H176" s="40"/>
      <c r="I176" s="233"/>
      <c r="J176" s="40"/>
      <c r="K176" s="40"/>
      <c r="L176" s="44"/>
      <c r="M176" s="234"/>
      <c r="N176" s="235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153</v>
      </c>
      <c r="AU176" s="17" t="s">
        <v>86</v>
      </c>
    </row>
    <row r="177" s="2" customFormat="1" ht="24.15" customHeight="1">
      <c r="A177" s="38"/>
      <c r="B177" s="39"/>
      <c r="C177" s="218" t="s">
        <v>324</v>
      </c>
      <c r="D177" s="218" t="s">
        <v>146</v>
      </c>
      <c r="E177" s="219" t="s">
        <v>1868</v>
      </c>
      <c r="F177" s="220" t="s">
        <v>1869</v>
      </c>
      <c r="G177" s="221" t="s">
        <v>204</v>
      </c>
      <c r="H177" s="222">
        <v>20</v>
      </c>
      <c r="I177" s="223"/>
      <c r="J177" s="224">
        <f>ROUND(I177*H177,2)</f>
        <v>0</v>
      </c>
      <c r="K177" s="220" t="s">
        <v>150</v>
      </c>
      <c r="L177" s="44"/>
      <c r="M177" s="225" t="s">
        <v>1</v>
      </c>
      <c r="N177" s="226" t="s">
        <v>41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0.0089999999999999993</v>
      </c>
      <c r="T177" s="228">
        <f>S177*H177</f>
        <v>0.17999999999999999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151</v>
      </c>
      <c r="AT177" s="229" t="s">
        <v>146</v>
      </c>
      <c r="AU177" s="229" t="s">
        <v>86</v>
      </c>
      <c r="AY177" s="17" t="s">
        <v>144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84</v>
      </c>
      <c r="BK177" s="230">
        <f>ROUND(I177*H177,2)</f>
        <v>0</v>
      </c>
      <c r="BL177" s="17" t="s">
        <v>151</v>
      </c>
      <c r="BM177" s="229" t="s">
        <v>1870</v>
      </c>
    </row>
    <row r="178" s="2" customFormat="1">
      <c r="A178" s="38"/>
      <c r="B178" s="39"/>
      <c r="C178" s="40"/>
      <c r="D178" s="231" t="s">
        <v>153</v>
      </c>
      <c r="E178" s="40"/>
      <c r="F178" s="232" t="s">
        <v>1871</v>
      </c>
      <c r="G178" s="40"/>
      <c r="H178" s="40"/>
      <c r="I178" s="233"/>
      <c r="J178" s="40"/>
      <c r="K178" s="40"/>
      <c r="L178" s="44"/>
      <c r="M178" s="234"/>
      <c r="N178" s="235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153</v>
      </c>
      <c r="AU178" s="17" t="s">
        <v>86</v>
      </c>
    </row>
    <row r="179" s="2" customFormat="1" ht="24.15" customHeight="1">
      <c r="A179" s="38"/>
      <c r="B179" s="39"/>
      <c r="C179" s="218" t="s">
        <v>485</v>
      </c>
      <c r="D179" s="218" t="s">
        <v>146</v>
      </c>
      <c r="E179" s="219" t="s">
        <v>1872</v>
      </c>
      <c r="F179" s="220" t="s">
        <v>1873</v>
      </c>
      <c r="G179" s="221" t="s">
        <v>204</v>
      </c>
      <c r="H179" s="222">
        <v>10</v>
      </c>
      <c r="I179" s="223"/>
      <c r="J179" s="224">
        <f>ROUND(I179*H179,2)</f>
        <v>0</v>
      </c>
      <c r="K179" s="220" t="s">
        <v>150</v>
      </c>
      <c r="L179" s="44"/>
      <c r="M179" s="225" t="s">
        <v>1</v>
      </c>
      <c r="N179" s="226" t="s">
        <v>41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0.040000000000000001</v>
      </c>
      <c r="T179" s="228">
        <f>S179*H179</f>
        <v>0.40000000000000002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151</v>
      </c>
      <c r="AT179" s="229" t="s">
        <v>146</v>
      </c>
      <c r="AU179" s="229" t="s">
        <v>86</v>
      </c>
      <c r="AY179" s="17" t="s">
        <v>144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84</v>
      </c>
      <c r="BK179" s="230">
        <f>ROUND(I179*H179,2)</f>
        <v>0</v>
      </c>
      <c r="BL179" s="17" t="s">
        <v>151</v>
      </c>
      <c r="BM179" s="229" t="s">
        <v>1874</v>
      </c>
    </row>
    <row r="180" s="2" customFormat="1">
      <c r="A180" s="38"/>
      <c r="B180" s="39"/>
      <c r="C180" s="40"/>
      <c r="D180" s="231" t="s">
        <v>153</v>
      </c>
      <c r="E180" s="40"/>
      <c r="F180" s="232" t="s">
        <v>1875</v>
      </c>
      <c r="G180" s="40"/>
      <c r="H180" s="40"/>
      <c r="I180" s="233"/>
      <c r="J180" s="40"/>
      <c r="K180" s="40"/>
      <c r="L180" s="44"/>
      <c r="M180" s="234"/>
      <c r="N180" s="235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153</v>
      </c>
      <c r="AU180" s="17" t="s">
        <v>86</v>
      </c>
    </row>
    <row r="181" s="2" customFormat="1" ht="24.15" customHeight="1">
      <c r="A181" s="38"/>
      <c r="B181" s="39"/>
      <c r="C181" s="218" t="s">
        <v>497</v>
      </c>
      <c r="D181" s="218" t="s">
        <v>146</v>
      </c>
      <c r="E181" s="219" t="s">
        <v>1876</v>
      </c>
      <c r="F181" s="220" t="s">
        <v>1877</v>
      </c>
      <c r="G181" s="221" t="s">
        <v>204</v>
      </c>
      <c r="H181" s="222">
        <v>1</v>
      </c>
      <c r="I181" s="223"/>
      <c r="J181" s="224">
        <f>ROUND(I181*H181,2)</f>
        <v>0</v>
      </c>
      <c r="K181" s="220" t="s">
        <v>150</v>
      </c>
      <c r="L181" s="44"/>
      <c r="M181" s="225" t="s">
        <v>1</v>
      </c>
      <c r="N181" s="226" t="s">
        <v>41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0.040000000000000001</v>
      </c>
      <c r="T181" s="228">
        <f>S181*H181</f>
        <v>0.040000000000000001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151</v>
      </c>
      <c r="AT181" s="229" t="s">
        <v>146</v>
      </c>
      <c r="AU181" s="229" t="s">
        <v>86</v>
      </c>
      <c r="AY181" s="17" t="s">
        <v>144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84</v>
      </c>
      <c r="BK181" s="230">
        <f>ROUND(I181*H181,2)</f>
        <v>0</v>
      </c>
      <c r="BL181" s="17" t="s">
        <v>151</v>
      </c>
      <c r="BM181" s="229" t="s">
        <v>1878</v>
      </c>
    </row>
    <row r="182" s="2" customFormat="1">
      <c r="A182" s="38"/>
      <c r="B182" s="39"/>
      <c r="C182" s="40"/>
      <c r="D182" s="231" t="s">
        <v>153</v>
      </c>
      <c r="E182" s="40"/>
      <c r="F182" s="232" t="s">
        <v>1879</v>
      </c>
      <c r="G182" s="40"/>
      <c r="H182" s="40"/>
      <c r="I182" s="233"/>
      <c r="J182" s="40"/>
      <c r="K182" s="40"/>
      <c r="L182" s="44"/>
      <c r="M182" s="234"/>
      <c r="N182" s="235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153</v>
      </c>
      <c r="AU182" s="17" t="s">
        <v>86</v>
      </c>
    </row>
    <row r="183" s="2" customFormat="1" ht="24.15" customHeight="1">
      <c r="A183" s="38"/>
      <c r="B183" s="39"/>
      <c r="C183" s="218" t="s">
        <v>328</v>
      </c>
      <c r="D183" s="218" t="s">
        <v>146</v>
      </c>
      <c r="E183" s="219" t="s">
        <v>1880</v>
      </c>
      <c r="F183" s="220" t="s">
        <v>1881</v>
      </c>
      <c r="G183" s="221" t="s">
        <v>204</v>
      </c>
      <c r="H183" s="222">
        <v>30</v>
      </c>
      <c r="I183" s="223"/>
      <c r="J183" s="224">
        <f>ROUND(I183*H183,2)</f>
        <v>0</v>
      </c>
      <c r="K183" s="220" t="s">
        <v>150</v>
      </c>
      <c r="L183" s="44"/>
      <c r="M183" s="225" t="s">
        <v>1</v>
      </c>
      <c r="N183" s="226" t="s">
        <v>41</v>
      </c>
      <c r="O183" s="91"/>
      <c r="P183" s="227">
        <f>O183*H183</f>
        <v>0</v>
      </c>
      <c r="Q183" s="227">
        <v>0</v>
      </c>
      <c r="R183" s="227">
        <f>Q183*H183</f>
        <v>0</v>
      </c>
      <c r="S183" s="227">
        <v>0.010999999999999999</v>
      </c>
      <c r="T183" s="228">
        <f>S183*H183</f>
        <v>0.32999999999999996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151</v>
      </c>
      <c r="AT183" s="229" t="s">
        <v>146</v>
      </c>
      <c r="AU183" s="229" t="s">
        <v>86</v>
      </c>
      <c r="AY183" s="17" t="s">
        <v>144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84</v>
      </c>
      <c r="BK183" s="230">
        <f>ROUND(I183*H183,2)</f>
        <v>0</v>
      </c>
      <c r="BL183" s="17" t="s">
        <v>151</v>
      </c>
      <c r="BM183" s="229" t="s">
        <v>1882</v>
      </c>
    </row>
    <row r="184" s="2" customFormat="1">
      <c r="A184" s="38"/>
      <c r="B184" s="39"/>
      <c r="C184" s="40"/>
      <c r="D184" s="231" t="s">
        <v>153</v>
      </c>
      <c r="E184" s="40"/>
      <c r="F184" s="232" t="s">
        <v>1883</v>
      </c>
      <c r="G184" s="40"/>
      <c r="H184" s="40"/>
      <c r="I184" s="233"/>
      <c r="J184" s="40"/>
      <c r="K184" s="40"/>
      <c r="L184" s="44"/>
      <c r="M184" s="234"/>
      <c r="N184" s="235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153</v>
      </c>
      <c r="AU184" s="17" t="s">
        <v>86</v>
      </c>
    </row>
    <row r="185" s="12" customFormat="1" ht="22.8" customHeight="1">
      <c r="A185" s="12"/>
      <c r="B185" s="202"/>
      <c r="C185" s="203"/>
      <c r="D185" s="204" t="s">
        <v>75</v>
      </c>
      <c r="E185" s="216" t="s">
        <v>853</v>
      </c>
      <c r="F185" s="216" t="s">
        <v>854</v>
      </c>
      <c r="G185" s="203"/>
      <c r="H185" s="203"/>
      <c r="I185" s="206"/>
      <c r="J185" s="217">
        <f>BK185</f>
        <v>0</v>
      </c>
      <c r="K185" s="203"/>
      <c r="L185" s="208"/>
      <c r="M185" s="209"/>
      <c r="N185" s="210"/>
      <c r="O185" s="210"/>
      <c r="P185" s="211">
        <f>SUM(P186:P194)</f>
        <v>0</v>
      </c>
      <c r="Q185" s="210"/>
      <c r="R185" s="211">
        <f>SUM(R186:R194)</f>
        <v>0</v>
      </c>
      <c r="S185" s="210"/>
      <c r="T185" s="212">
        <f>SUM(T186:T194)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3" t="s">
        <v>84</v>
      </c>
      <c r="AT185" s="214" t="s">
        <v>75</v>
      </c>
      <c r="AU185" s="214" t="s">
        <v>84</v>
      </c>
      <c r="AY185" s="213" t="s">
        <v>144</v>
      </c>
      <c r="BK185" s="215">
        <f>SUM(BK186:BK194)</f>
        <v>0</v>
      </c>
    </row>
    <row r="186" s="2" customFormat="1" ht="24.15" customHeight="1">
      <c r="A186" s="38"/>
      <c r="B186" s="39"/>
      <c r="C186" s="218" t="s">
        <v>1884</v>
      </c>
      <c r="D186" s="218" t="s">
        <v>146</v>
      </c>
      <c r="E186" s="219" t="s">
        <v>871</v>
      </c>
      <c r="F186" s="220" t="s">
        <v>872</v>
      </c>
      <c r="G186" s="221" t="s">
        <v>196</v>
      </c>
      <c r="H186" s="222">
        <v>2.3450000000000002</v>
      </c>
      <c r="I186" s="223"/>
      <c r="J186" s="224">
        <f>ROUND(I186*H186,2)</f>
        <v>0</v>
      </c>
      <c r="K186" s="220" t="s">
        <v>150</v>
      </c>
      <c r="L186" s="44"/>
      <c r="M186" s="225" t="s">
        <v>1</v>
      </c>
      <c r="N186" s="226" t="s">
        <v>41</v>
      </c>
      <c r="O186" s="91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151</v>
      </c>
      <c r="AT186" s="229" t="s">
        <v>146</v>
      </c>
      <c r="AU186" s="229" t="s">
        <v>86</v>
      </c>
      <c r="AY186" s="17" t="s">
        <v>144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84</v>
      </c>
      <c r="BK186" s="230">
        <f>ROUND(I186*H186,2)</f>
        <v>0</v>
      </c>
      <c r="BL186" s="17" t="s">
        <v>151</v>
      </c>
      <c r="BM186" s="229" t="s">
        <v>1885</v>
      </c>
    </row>
    <row r="187" s="2" customFormat="1">
      <c r="A187" s="38"/>
      <c r="B187" s="39"/>
      <c r="C187" s="40"/>
      <c r="D187" s="231" t="s">
        <v>153</v>
      </c>
      <c r="E187" s="40"/>
      <c r="F187" s="232" t="s">
        <v>874</v>
      </c>
      <c r="G187" s="40"/>
      <c r="H187" s="40"/>
      <c r="I187" s="233"/>
      <c r="J187" s="40"/>
      <c r="K187" s="40"/>
      <c r="L187" s="44"/>
      <c r="M187" s="234"/>
      <c r="N187" s="235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153</v>
      </c>
      <c r="AU187" s="17" t="s">
        <v>86</v>
      </c>
    </row>
    <row r="188" s="2" customFormat="1" ht="24.15" customHeight="1">
      <c r="A188" s="38"/>
      <c r="B188" s="39"/>
      <c r="C188" s="218" t="s">
        <v>1886</v>
      </c>
      <c r="D188" s="218" t="s">
        <v>146</v>
      </c>
      <c r="E188" s="219" t="s">
        <v>875</v>
      </c>
      <c r="F188" s="220" t="s">
        <v>876</v>
      </c>
      <c r="G188" s="221" t="s">
        <v>196</v>
      </c>
      <c r="H188" s="222">
        <v>35.174999999999997</v>
      </c>
      <c r="I188" s="223"/>
      <c r="J188" s="224">
        <f>ROUND(I188*H188,2)</f>
        <v>0</v>
      </c>
      <c r="K188" s="220" t="s">
        <v>150</v>
      </c>
      <c r="L188" s="44"/>
      <c r="M188" s="225" t="s">
        <v>1</v>
      </c>
      <c r="N188" s="226" t="s">
        <v>41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151</v>
      </c>
      <c r="AT188" s="229" t="s">
        <v>146</v>
      </c>
      <c r="AU188" s="229" t="s">
        <v>86</v>
      </c>
      <c r="AY188" s="17" t="s">
        <v>144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84</v>
      </c>
      <c r="BK188" s="230">
        <f>ROUND(I188*H188,2)</f>
        <v>0</v>
      </c>
      <c r="BL188" s="17" t="s">
        <v>151</v>
      </c>
      <c r="BM188" s="229" t="s">
        <v>1887</v>
      </c>
    </row>
    <row r="189" s="2" customFormat="1">
      <c r="A189" s="38"/>
      <c r="B189" s="39"/>
      <c r="C189" s="40"/>
      <c r="D189" s="231" t="s">
        <v>153</v>
      </c>
      <c r="E189" s="40"/>
      <c r="F189" s="232" t="s">
        <v>878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153</v>
      </c>
      <c r="AU189" s="17" t="s">
        <v>86</v>
      </c>
    </row>
    <row r="190" s="14" customFormat="1">
      <c r="A190" s="14"/>
      <c r="B190" s="247"/>
      <c r="C190" s="248"/>
      <c r="D190" s="238" t="s">
        <v>155</v>
      </c>
      <c r="E190" s="249" t="s">
        <v>1</v>
      </c>
      <c r="F190" s="250" t="s">
        <v>1888</v>
      </c>
      <c r="G190" s="248"/>
      <c r="H190" s="251">
        <v>35.174999999999997</v>
      </c>
      <c r="I190" s="252"/>
      <c r="J190" s="248"/>
      <c r="K190" s="248"/>
      <c r="L190" s="253"/>
      <c r="M190" s="254"/>
      <c r="N190" s="255"/>
      <c r="O190" s="255"/>
      <c r="P190" s="255"/>
      <c r="Q190" s="255"/>
      <c r="R190" s="255"/>
      <c r="S190" s="255"/>
      <c r="T190" s="25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7" t="s">
        <v>155</v>
      </c>
      <c r="AU190" s="257" t="s">
        <v>86</v>
      </c>
      <c r="AV190" s="14" t="s">
        <v>86</v>
      </c>
      <c r="AW190" s="14" t="s">
        <v>33</v>
      </c>
      <c r="AX190" s="14" t="s">
        <v>84</v>
      </c>
      <c r="AY190" s="257" t="s">
        <v>144</v>
      </c>
    </row>
    <row r="191" s="2" customFormat="1" ht="33" customHeight="1">
      <c r="A191" s="38"/>
      <c r="B191" s="39"/>
      <c r="C191" s="218" t="s">
        <v>1889</v>
      </c>
      <c r="D191" s="218" t="s">
        <v>146</v>
      </c>
      <c r="E191" s="219" t="s">
        <v>880</v>
      </c>
      <c r="F191" s="220" t="s">
        <v>881</v>
      </c>
      <c r="G191" s="221" t="s">
        <v>196</v>
      </c>
      <c r="H191" s="222">
        <v>1.367</v>
      </c>
      <c r="I191" s="223"/>
      <c r="J191" s="224">
        <f>ROUND(I191*H191,2)</f>
        <v>0</v>
      </c>
      <c r="K191" s="220" t="s">
        <v>150</v>
      </c>
      <c r="L191" s="44"/>
      <c r="M191" s="225" t="s">
        <v>1</v>
      </c>
      <c r="N191" s="226" t="s">
        <v>41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151</v>
      </c>
      <c r="AT191" s="229" t="s">
        <v>146</v>
      </c>
      <c r="AU191" s="229" t="s">
        <v>86</v>
      </c>
      <c r="AY191" s="17" t="s">
        <v>144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84</v>
      </c>
      <c r="BK191" s="230">
        <f>ROUND(I191*H191,2)</f>
        <v>0</v>
      </c>
      <c r="BL191" s="17" t="s">
        <v>151</v>
      </c>
      <c r="BM191" s="229" t="s">
        <v>1890</v>
      </c>
    </row>
    <row r="192" s="2" customFormat="1">
      <c r="A192" s="38"/>
      <c r="B192" s="39"/>
      <c r="C192" s="40"/>
      <c r="D192" s="231" t="s">
        <v>153</v>
      </c>
      <c r="E192" s="40"/>
      <c r="F192" s="232" t="s">
        <v>883</v>
      </c>
      <c r="G192" s="40"/>
      <c r="H192" s="40"/>
      <c r="I192" s="233"/>
      <c r="J192" s="40"/>
      <c r="K192" s="40"/>
      <c r="L192" s="44"/>
      <c r="M192" s="234"/>
      <c r="N192" s="235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153</v>
      </c>
      <c r="AU192" s="17" t="s">
        <v>86</v>
      </c>
    </row>
    <row r="193" s="2" customFormat="1" ht="33" customHeight="1">
      <c r="A193" s="38"/>
      <c r="B193" s="39"/>
      <c r="C193" s="218" t="s">
        <v>1891</v>
      </c>
      <c r="D193" s="218" t="s">
        <v>146</v>
      </c>
      <c r="E193" s="219" t="s">
        <v>884</v>
      </c>
      <c r="F193" s="220" t="s">
        <v>885</v>
      </c>
      <c r="G193" s="221" t="s">
        <v>196</v>
      </c>
      <c r="H193" s="222">
        <v>0.82999999999999996</v>
      </c>
      <c r="I193" s="223"/>
      <c r="J193" s="224">
        <f>ROUND(I193*H193,2)</f>
        <v>0</v>
      </c>
      <c r="K193" s="220" t="s">
        <v>150</v>
      </c>
      <c r="L193" s="44"/>
      <c r="M193" s="225" t="s">
        <v>1</v>
      </c>
      <c r="N193" s="226" t="s">
        <v>41</v>
      </c>
      <c r="O193" s="91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151</v>
      </c>
      <c r="AT193" s="229" t="s">
        <v>146</v>
      </c>
      <c r="AU193" s="229" t="s">
        <v>86</v>
      </c>
      <c r="AY193" s="17" t="s">
        <v>144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84</v>
      </c>
      <c r="BK193" s="230">
        <f>ROUND(I193*H193,2)</f>
        <v>0</v>
      </c>
      <c r="BL193" s="17" t="s">
        <v>151</v>
      </c>
      <c r="BM193" s="229" t="s">
        <v>1892</v>
      </c>
    </row>
    <row r="194" s="2" customFormat="1">
      <c r="A194" s="38"/>
      <c r="B194" s="39"/>
      <c r="C194" s="40"/>
      <c r="D194" s="231" t="s">
        <v>153</v>
      </c>
      <c r="E194" s="40"/>
      <c r="F194" s="232" t="s">
        <v>887</v>
      </c>
      <c r="G194" s="40"/>
      <c r="H194" s="40"/>
      <c r="I194" s="233"/>
      <c r="J194" s="40"/>
      <c r="K194" s="40"/>
      <c r="L194" s="44"/>
      <c r="M194" s="234"/>
      <c r="N194" s="235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153</v>
      </c>
      <c r="AU194" s="17" t="s">
        <v>86</v>
      </c>
    </row>
    <row r="195" s="12" customFormat="1" ht="22.8" customHeight="1">
      <c r="A195" s="12"/>
      <c r="B195" s="202"/>
      <c r="C195" s="203"/>
      <c r="D195" s="204" t="s">
        <v>75</v>
      </c>
      <c r="E195" s="216" t="s">
        <v>1893</v>
      </c>
      <c r="F195" s="216" t="s">
        <v>1894</v>
      </c>
      <c r="G195" s="203"/>
      <c r="H195" s="203"/>
      <c r="I195" s="206"/>
      <c r="J195" s="217">
        <f>BK195</f>
        <v>0</v>
      </c>
      <c r="K195" s="203"/>
      <c r="L195" s="208"/>
      <c r="M195" s="209"/>
      <c r="N195" s="210"/>
      <c r="O195" s="210"/>
      <c r="P195" s="211">
        <f>SUM(P196:P197)</f>
        <v>0</v>
      </c>
      <c r="Q195" s="210"/>
      <c r="R195" s="211">
        <f>SUM(R196:R197)</f>
        <v>0</v>
      </c>
      <c r="S195" s="210"/>
      <c r="T195" s="212">
        <f>SUM(T196:T197)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3" t="s">
        <v>84</v>
      </c>
      <c r="AT195" s="214" t="s">
        <v>75</v>
      </c>
      <c r="AU195" s="214" t="s">
        <v>84</v>
      </c>
      <c r="AY195" s="213" t="s">
        <v>144</v>
      </c>
      <c r="BK195" s="215">
        <f>SUM(BK196:BK197)</f>
        <v>0</v>
      </c>
    </row>
    <row r="196" s="2" customFormat="1" ht="16.5" customHeight="1">
      <c r="A196" s="38"/>
      <c r="B196" s="39"/>
      <c r="C196" s="218" t="s">
        <v>653</v>
      </c>
      <c r="D196" s="218" t="s">
        <v>146</v>
      </c>
      <c r="E196" s="219" t="s">
        <v>1895</v>
      </c>
      <c r="F196" s="220" t="s">
        <v>1896</v>
      </c>
      <c r="G196" s="221" t="s">
        <v>196</v>
      </c>
      <c r="H196" s="222">
        <v>6.8869999999999996</v>
      </c>
      <c r="I196" s="223"/>
      <c r="J196" s="224">
        <f>ROUND(I196*H196,2)</f>
        <v>0</v>
      </c>
      <c r="K196" s="220" t="s">
        <v>150</v>
      </c>
      <c r="L196" s="44"/>
      <c r="M196" s="225" t="s">
        <v>1</v>
      </c>
      <c r="N196" s="226" t="s">
        <v>41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151</v>
      </c>
      <c r="AT196" s="229" t="s">
        <v>146</v>
      </c>
      <c r="AU196" s="229" t="s">
        <v>86</v>
      </c>
      <c r="AY196" s="17" t="s">
        <v>144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84</v>
      </c>
      <c r="BK196" s="230">
        <f>ROUND(I196*H196,2)</f>
        <v>0</v>
      </c>
      <c r="BL196" s="17" t="s">
        <v>151</v>
      </c>
      <c r="BM196" s="229" t="s">
        <v>1897</v>
      </c>
    </row>
    <row r="197" s="2" customFormat="1">
      <c r="A197" s="38"/>
      <c r="B197" s="39"/>
      <c r="C197" s="40"/>
      <c r="D197" s="231" t="s">
        <v>153</v>
      </c>
      <c r="E197" s="40"/>
      <c r="F197" s="232" t="s">
        <v>1898</v>
      </c>
      <c r="G197" s="40"/>
      <c r="H197" s="40"/>
      <c r="I197" s="233"/>
      <c r="J197" s="40"/>
      <c r="K197" s="40"/>
      <c r="L197" s="44"/>
      <c r="M197" s="234"/>
      <c r="N197" s="235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153</v>
      </c>
      <c r="AU197" s="17" t="s">
        <v>86</v>
      </c>
    </row>
    <row r="198" s="12" customFormat="1" ht="25.92" customHeight="1">
      <c r="A198" s="12"/>
      <c r="B198" s="202"/>
      <c r="C198" s="203"/>
      <c r="D198" s="204" t="s">
        <v>75</v>
      </c>
      <c r="E198" s="205" t="s">
        <v>896</v>
      </c>
      <c r="F198" s="205" t="s">
        <v>897</v>
      </c>
      <c r="G198" s="203"/>
      <c r="H198" s="203"/>
      <c r="I198" s="206"/>
      <c r="J198" s="207">
        <f>BK198</f>
        <v>0</v>
      </c>
      <c r="K198" s="203"/>
      <c r="L198" s="208"/>
      <c r="M198" s="209"/>
      <c r="N198" s="210"/>
      <c r="O198" s="210"/>
      <c r="P198" s="211">
        <f>P199+P216+P241+P258+P263+P297+P307+P312+P325+P334+P349</f>
        <v>0</v>
      </c>
      <c r="Q198" s="210"/>
      <c r="R198" s="211">
        <f>R199+R216+R241+R258+R263+R297+R307+R312+R325+R334+R349</f>
        <v>0.54523180000000004</v>
      </c>
      <c r="S198" s="210"/>
      <c r="T198" s="212">
        <f>T199+T216+T241+T258+T263+T297+T307+T312+T325+T334+T349</f>
        <v>0.14818999999999999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3" t="s">
        <v>86</v>
      </c>
      <c r="AT198" s="214" t="s">
        <v>75</v>
      </c>
      <c r="AU198" s="214" t="s">
        <v>76</v>
      </c>
      <c r="AY198" s="213" t="s">
        <v>144</v>
      </c>
      <c r="BK198" s="215">
        <f>BK199+BK216+BK241+BK258+BK263+BK297+BK307+BK312+BK325+BK334+BK349</f>
        <v>0</v>
      </c>
    </row>
    <row r="199" s="12" customFormat="1" ht="22.8" customHeight="1">
      <c r="A199" s="12"/>
      <c r="B199" s="202"/>
      <c r="C199" s="203"/>
      <c r="D199" s="204" t="s">
        <v>75</v>
      </c>
      <c r="E199" s="216" t="s">
        <v>1899</v>
      </c>
      <c r="F199" s="216" t="s">
        <v>1900</v>
      </c>
      <c r="G199" s="203"/>
      <c r="H199" s="203"/>
      <c r="I199" s="206"/>
      <c r="J199" s="217">
        <f>BK199</f>
        <v>0</v>
      </c>
      <c r="K199" s="203"/>
      <c r="L199" s="208"/>
      <c r="M199" s="209"/>
      <c r="N199" s="210"/>
      <c r="O199" s="210"/>
      <c r="P199" s="211">
        <f>SUM(P200:P215)</f>
        <v>0</v>
      </c>
      <c r="Q199" s="210"/>
      <c r="R199" s="211">
        <f>SUM(R200:R215)</f>
        <v>0.066070000000000004</v>
      </c>
      <c r="S199" s="210"/>
      <c r="T199" s="212">
        <f>SUM(T200:T215)</f>
        <v>0.00594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3" t="s">
        <v>86</v>
      </c>
      <c r="AT199" s="214" t="s">
        <v>75</v>
      </c>
      <c r="AU199" s="214" t="s">
        <v>84</v>
      </c>
      <c r="AY199" s="213" t="s">
        <v>144</v>
      </c>
      <c r="BK199" s="215">
        <f>SUM(BK200:BK215)</f>
        <v>0</v>
      </c>
    </row>
    <row r="200" s="2" customFormat="1" ht="16.5" customHeight="1">
      <c r="A200" s="38"/>
      <c r="B200" s="39"/>
      <c r="C200" s="218" t="s">
        <v>342</v>
      </c>
      <c r="D200" s="218" t="s">
        <v>146</v>
      </c>
      <c r="E200" s="219" t="s">
        <v>1901</v>
      </c>
      <c r="F200" s="220" t="s">
        <v>1902</v>
      </c>
      <c r="G200" s="221" t="s">
        <v>204</v>
      </c>
      <c r="H200" s="222">
        <v>3</v>
      </c>
      <c r="I200" s="223"/>
      <c r="J200" s="224">
        <f>ROUND(I200*H200,2)</f>
        <v>0</v>
      </c>
      <c r="K200" s="220" t="s">
        <v>150</v>
      </c>
      <c r="L200" s="44"/>
      <c r="M200" s="225" t="s">
        <v>1</v>
      </c>
      <c r="N200" s="226" t="s">
        <v>41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0.00198</v>
      </c>
      <c r="T200" s="228">
        <f>S200*H200</f>
        <v>0.00594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262</v>
      </c>
      <c r="AT200" s="229" t="s">
        <v>146</v>
      </c>
      <c r="AU200" s="229" t="s">
        <v>86</v>
      </c>
      <c r="AY200" s="17" t="s">
        <v>144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84</v>
      </c>
      <c r="BK200" s="230">
        <f>ROUND(I200*H200,2)</f>
        <v>0</v>
      </c>
      <c r="BL200" s="17" t="s">
        <v>262</v>
      </c>
      <c r="BM200" s="229" t="s">
        <v>1903</v>
      </c>
    </row>
    <row r="201" s="2" customFormat="1">
      <c r="A201" s="38"/>
      <c r="B201" s="39"/>
      <c r="C201" s="40"/>
      <c r="D201" s="231" t="s">
        <v>153</v>
      </c>
      <c r="E201" s="40"/>
      <c r="F201" s="232" t="s">
        <v>1904</v>
      </c>
      <c r="G201" s="40"/>
      <c r="H201" s="40"/>
      <c r="I201" s="233"/>
      <c r="J201" s="40"/>
      <c r="K201" s="40"/>
      <c r="L201" s="44"/>
      <c r="M201" s="234"/>
      <c r="N201" s="235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153</v>
      </c>
      <c r="AU201" s="17" t="s">
        <v>86</v>
      </c>
    </row>
    <row r="202" s="2" customFormat="1" ht="21.75" customHeight="1">
      <c r="A202" s="38"/>
      <c r="B202" s="39"/>
      <c r="C202" s="218" t="s">
        <v>399</v>
      </c>
      <c r="D202" s="218" t="s">
        <v>146</v>
      </c>
      <c r="E202" s="219" t="s">
        <v>1905</v>
      </c>
      <c r="F202" s="220" t="s">
        <v>1906</v>
      </c>
      <c r="G202" s="221" t="s">
        <v>204</v>
      </c>
      <c r="H202" s="222">
        <v>20</v>
      </c>
      <c r="I202" s="223"/>
      <c r="J202" s="224">
        <f>ROUND(I202*H202,2)</f>
        <v>0</v>
      </c>
      <c r="K202" s="220" t="s">
        <v>150</v>
      </c>
      <c r="L202" s="44"/>
      <c r="M202" s="225" t="s">
        <v>1</v>
      </c>
      <c r="N202" s="226" t="s">
        <v>41</v>
      </c>
      <c r="O202" s="91"/>
      <c r="P202" s="227">
        <f>O202*H202</f>
        <v>0</v>
      </c>
      <c r="Q202" s="227">
        <v>0.00142</v>
      </c>
      <c r="R202" s="227">
        <f>Q202*H202</f>
        <v>0.028400000000000002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262</v>
      </c>
      <c r="AT202" s="229" t="s">
        <v>146</v>
      </c>
      <c r="AU202" s="229" t="s">
        <v>86</v>
      </c>
      <c r="AY202" s="17" t="s">
        <v>144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84</v>
      </c>
      <c r="BK202" s="230">
        <f>ROUND(I202*H202,2)</f>
        <v>0</v>
      </c>
      <c r="BL202" s="17" t="s">
        <v>262</v>
      </c>
      <c r="BM202" s="229" t="s">
        <v>1907</v>
      </c>
    </row>
    <row r="203" s="2" customFormat="1">
      <c r="A203" s="38"/>
      <c r="B203" s="39"/>
      <c r="C203" s="40"/>
      <c r="D203" s="231" t="s">
        <v>153</v>
      </c>
      <c r="E203" s="40"/>
      <c r="F203" s="232" t="s">
        <v>1908</v>
      </c>
      <c r="G203" s="40"/>
      <c r="H203" s="40"/>
      <c r="I203" s="233"/>
      <c r="J203" s="40"/>
      <c r="K203" s="40"/>
      <c r="L203" s="44"/>
      <c r="M203" s="234"/>
      <c r="N203" s="235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153</v>
      </c>
      <c r="AU203" s="17" t="s">
        <v>86</v>
      </c>
    </row>
    <row r="204" s="2" customFormat="1" ht="21.75" customHeight="1">
      <c r="A204" s="38"/>
      <c r="B204" s="39"/>
      <c r="C204" s="218" t="s">
        <v>416</v>
      </c>
      <c r="D204" s="218" t="s">
        <v>146</v>
      </c>
      <c r="E204" s="219" t="s">
        <v>1909</v>
      </c>
      <c r="F204" s="220" t="s">
        <v>1910</v>
      </c>
      <c r="G204" s="221" t="s">
        <v>204</v>
      </c>
      <c r="H204" s="222">
        <v>7</v>
      </c>
      <c r="I204" s="223"/>
      <c r="J204" s="224">
        <f>ROUND(I204*H204,2)</f>
        <v>0</v>
      </c>
      <c r="K204" s="220" t="s">
        <v>150</v>
      </c>
      <c r="L204" s="44"/>
      <c r="M204" s="225" t="s">
        <v>1</v>
      </c>
      <c r="N204" s="226" t="s">
        <v>41</v>
      </c>
      <c r="O204" s="91"/>
      <c r="P204" s="227">
        <f>O204*H204</f>
        <v>0</v>
      </c>
      <c r="Q204" s="227">
        <v>0.00197</v>
      </c>
      <c r="R204" s="227">
        <f>Q204*H204</f>
        <v>0.01379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262</v>
      </c>
      <c r="AT204" s="229" t="s">
        <v>146</v>
      </c>
      <c r="AU204" s="229" t="s">
        <v>86</v>
      </c>
      <c r="AY204" s="17" t="s">
        <v>144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84</v>
      </c>
      <c r="BK204" s="230">
        <f>ROUND(I204*H204,2)</f>
        <v>0</v>
      </c>
      <c r="BL204" s="17" t="s">
        <v>262</v>
      </c>
      <c r="BM204" s="229" t="s">
        <v>1911</v>
      </c>
    </row>
    <row r="205" s="2" customFormat="1">
      <c r="A205" s="38"/>
      <c r="B205" s="39"/>
      <c r="C205" s="40"/>
      <c r="D205" s="231" t="s">
        <v>153</v>
      </c>
      <c r="E205" s="40"/>
      <c r="F205" s="232" t="s">
        <v>1912</v>
      </c>
      <c r="G205" s="40"/>
      <c r="H205" s="40"/>
      <c r="I205" s="233"/>
      <c r="J205" s="40"/>
      <c r="K205" s="40"/>
      <c r="L205" s="44"/>
      <c r="M205" s="234"/>
      <c r="N205" s="235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153</v>
      </c>
      <c r="AU205" s="17" t="s">
        <v>86</v>
      </c>
    </row>
    <row r="206" s="2" customFormat="1" ht="21.75" customHeight="1">
      <c r="A206" s="38"/>
      <c r="B206" s="39"/>
      <c r="C206" s="218" t="s">
        <v>420</v>
      </c>
      <c r="D206" s="218" t="s">
        <v>146</v>
      </c>
      <c r="E206" s="219" t="s">
        <v>1913</v>
      </c>
      <c r="F206" s="220" t="s">
        <v>1914</v>
      </c>
      <c r="G206" s="221" t="s">
        <v>204</v>
      </c>
      <c r="H206" s="222">
        <v>2</v>
      </c>
      <c r="I206" s="223"/>
      <c r="J206" s="224">
        <f>ROUND(I206*H206,2)</f>
        <v>0</v>
      </c>
      <c r="K206" s="220" t="s">
        <v>150</v>
      </c>
      <c r="L206" s="44"/>
      <c r="M206" s="225" t="s">
        <v>1</v>
      </c>
      <c r="N206" s="226" t="s">
        <v>41</v>
      </c>
      <c r="O206" s="91"/>
      <c r="P206" s="227">
        <f>O206*H206</f>
        <v>0</v>
      </c>
      <c r="Q206" s="227">
        <v>0.0030400000000000002</v>
      </c>
      <c r="R206" s="227">
        <f>Q206*H206</f>
        <v>0.0060800000000000003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262</v>
      </c>
      <c r="AT206" s="229" t="s">
        <v>146</v>
      </c>
      <c r="AU206" s="229" t="s">
        <v>86</v>
      </c>
      <c r="AY206" s="17" t="s">
        <v>144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84</v>
      </c>
      <c r="BK206" s="230">
        <f>ROUND(I206*H206,2)</f>
        <v>0</v>
      </c>
      <c r="BL206" s="17" t="s">
        <v>262</v>
      </c>
      <c r="BM206" s="229" t="s">
        <v>1915</v>
      </c>
    </row>
    <row r="207" s="2" customFormat="1">
      <c r="A207" s="38"/>
      <c r="B207" s="39"/>
      <c r="C207" s="40"/>
      <c r="D207" s="231" t="s">
        <v>153</v>
      </c>
      <c r="E207" s="40"/>
      <c r="F207" s="232" t="s">
        <v>1916</v>
      </c>
      <c r="G207" s="40"/>
      <c r="H207" s="40"/>
      <c r="I207" s="233"/>
      <c r="J207" s="40"/>
      <c r="K207" s="40"/>
      <c r="L207" s="44"/>
      <c r="M207" s="234"/>
      <c r="N207" s="235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153</v>
      </c>
      <c r="AU207" s="17" t="s">
        <v>86</v>
      </c>
    </row>
    <row r="208" s="2" customFormat="1" ht="16.5" customHeight="1">
      <c r="A208" s="38"/>
      <c r="B208" s="39"/>
      <c r="C208" s="218" t="s">
        <v>1917</v>
      </c>
      <c r="D208" s="218" t="s">
        <v>146</v>
      </c>
      <c r="E208" s="219" t="s">
        <v>1918</v>
      </c>
      <c r="F208" s="220" t="s">
        <v>1919</v>
      </c>
      <c r="G208" s="221" t="s">
        <v>204</v>
      </c>
      <c r="H208" s="222">
        <v>10</v>
      </c>
      <c r="I208" s="223"/>
      <c r="J208" s="224">
        <f>ROUND(I208*H208,2)</f>
        <v>0</v>
      </c>
      <c r="K208" s="220" t="s">
        <v>150</v>
      </c>
      <c r="L208" s="44"/>
      <c r="M208" s="225" t="s">
        <v>1</v>
      </c>
      <c r="N208" s="226" t="s">
        <v>41</v>
      </c>
      <c r="O208" s="91"/>
      <c r="P208" s="227">
        <f>O208*H208</f>
        <v>0</v>
      </c>
      <c r="Q208" s="227">
        <v>0.00071000000000000002</v>
      </c>
      <c r="R208" s="227">
        <f>Q208*H208</f>
        <v>0.0071000000000000004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262</v>
      </c>
      <c r="AT208" s="229" t="s">
        <v>146</v>
      </c>
      <c r="AU208" s="229" t="s">
        <v>86</v>
      </c>
      <c r="AY208" s="17" t="s">
        <v>144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84</v>
      </c>
      <c r="BK208" s="230">
        <f>ROUND(I208*H208,2)</f>
        <v>0</v>
      </c>
      <c r="BL208" s="17" t="s">
        <v>262</v>
      </c>
      <c r="BM208" s="229" t="s">
        <v>1920</v>
      </c>
    </row>
    <row r="209" s="2" customFormat="1">
      <c r="A209" s="38"/>
      <c r="B209" s="39"/>
      <c r="C209" s="40"/>
      <c r="D209" s="231" t="s">
        <v>153</v>
      </c>
      <c r="E209" s="40"/>
      <c r="F209" s="232" t="s">
        <v>1921</v>
      </c>
      <c r="G209" s="40"/>
      <c r="H209" s="40"/>
      <c r="I209" s="233"/>
      <c r="J209" s="40"/>
      <c r="K209" s="40"/>
      <c r="L209" s="44"/>
      <c r="M209" s="234"/>
      <c r="N209" s="235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153</v>
      </c>
      <c r="AU209" s="17" t="s">
        <v>86</v>
      </c>
    </row>
    <row r="210" s="2" customFormat="1" ht="24.15" customHeight="1">
      <c r="A210" s="38"/>
      <c r="B210" s="39"/>
      <c r="C210" s="218" t="s">
        <v>422</v>
      </c>
      <c r="D210" s="218" t="s">
        <v>146</v>
      </c>
      <c r="E210" s="219" t="s">
        <v>1922</v>
      </c>
      <c r="F210" s="220" t="s">
        <v>1923</v>
      </c>
      <c r="G210" s="221" t="s">
        <v>637</v>
      </c>
      <c r="H210" s="222">
        <v>2</v>
      </c>
      <c r="I210" s="223"/>
      <c r="J210" s="224">
        <f>ROUND(I210*H210,2)</f>
        <v>0</v>
      </c>
      <c r="K210" s="220" t="s">
        <v>150</v>
      </c>
      <c r="L210" s="44"/>
      <c r="M210" s="225" t="s">
        <v>1</v>
      </c>
      <c r="N210" s="226" t="s">
        <v>41</v>
      </c>
      <c r="O210" s="91"/>
      <c r="P210" s="227">
        <f>O210*H210</f>
        <v>0</v>
      </c>
      <c r="Q210" s="227">
        <v>0.0053499999999999997</v>
      </c>
      <c r="R210" s="227">
        <f>Q210*H210</f>
        <v>0.010699999999999999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262</v>
      </c>
      <c r="AT210" s="229" t="s">
        <v>146</v>
      </c>
      <c r="AU210" s="229" t="s">
        <v>86</v>
      </c>
      <c r="AY210" s="17" t="s">
        <v>144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84</v>
      </c>
      <c r="BK210" s="230">
        <f>ROUND(I210*H210,2)</f>
        <v>0</v>
      </c>
      <c r="BL210" s="17" t="s">
        <v>262</v>
      </c>
      <c r="BM210" s="229" t="s">
        <v>1924</v>
      </c>
    </row>
    <row r="211" s="2" customFormat="1">
      <c r="A211" s="38"/>
      <c r="B211" s="39"/>
      <c r="C211" s="40"/>
      <c r="D211" s="231" t="s">
        <v>153</v>
      </c>
      <c r="E211" s="40"/>
      <c r="F211" s="232" t="s">
        <v>1925</v>
      </c>
      <c r="G211" s="40"/>
      <c r="H211" s="40"/>
      <c r="I211" s="233"/>
      <c r="J211" s="40"/>
      <c r="K211" s="40"/>
      <c r="L211" s="44"/>
      <c r="M211" s="234"/>
      <c r="N211" s="235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153</v>
      </c>
      <c r="AU211" s="17" t="s">
        <v>86</v>
      </c>
    </row>
    <row r="212" s="2" customFormat="1" ht="21.75" customHeight="1">
      <c r="A212" s="38"/>
      <c r="B212" s="39"/>
      <c r="C212" s="218" t="s">
        <v>426</v>
      </c>
      <c r="D212" s="218" t="s">
        <v>146</v>
      </c>
      <c r="E212" s="219" t="s">
        <v>1926</v>
      </c>
      <c r="F212" s="220" t="s">
        <v>1927</v>
      </c>
      <c r="G212" s="221" t="s">
        <v>204</v>
      </c>
      <c r="H212" s="222">
        <v>42</v>
      </c>
      <c r="I212" s="223"/>
      <c r="J212" s="224">
        <f>ROUND(I212*H212,2)</f>
        <v>0</v>
      </c>
      <c r="K212" s="220" t="s">
        <v>150</v>
      </c>
      <c r="L212" s="44"/>
      <c r="M212" s="225" t="s">
        <v>1</v>
      </c>
      <c r="N212" s="226" t="s">
        <v>41</v>
      </c>
      <c r="O212" s="91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262</v>
      </c>
      <c r="AT212" s="229" t="s">
        <v>146</v>
      </c>
      <c r="AU212" s="229" t="s">
        <v>86</v>
      </c>
      <c r="AY212" s="17" t="s">
        <v>144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84</v>
      </c>
      <c r="BK212" s="230">
        <f>ROUND(I212*H212,2)</f>
        <v>0</v>
      </c>
      <c r="BL212" s="17" t="s">
        <v>262</v>
      </c>
      <c r="BM212" s="229" t="s">
        <v>1928</v>
      </c>
    </row>
    <row r="213" s="2" customFormat="1">
      <c r="A213" s="38"/>
      <c r="B213" s="39"/>
      <c r="C213" s="40"/>
      <c r="D213" s="231" t="s">
        <v>153</v>
      </c>
      <c r="E213" s="40"/>
      <c r="F213" s="232" t="s">
        <v>1929</v>
      </c>
      <c r="G213" s="40"/>
      <c r="H213" s="40"/>
      <c r="I213" s="233"/>
      <c r="J213" s="40"/>
      <c r="K213" s="40"/>
      <c r="L213" s="44"/>
      <c r="M213" s="234"/>
      <c r="N213" s="235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153</v>
      </c>
      <c r="AU213" s="17" t="s">
        <v>86</v>
      </c>
    </row>
    <row r="214" s="2" customFormat="1" ht="24.15" customHeight="1">
      <c r="A214" s="38"/>
      <c r="B214" s="39"/>
      <c r="C214" s="218" t="s">
        <v>1930</v>
      </c>
      <c r="D214" s="218" t="s">
        <v>146</v>
      </c>
      <c r="E214" s="219" t="s">
        <v>1931</v>
      </c>
      <c r="F214" s="220" t="s">
        <v>1932</v>
      </c>
      <c r="G214" s="221" t="s">
        <v>196</v>
      </c>
      <c r="H214" s="222">
        <v>0.066000000000000003</v>
      </c>
      <c r="I214" s="223"/>
      <c r="J214" s="224">
        <f>ROUND(I214*H214,2)</f>
        <v>0</v>
      </c>
      <c r="K214" s="220" t="s">
        <v>150</v>
      </c>
      <c r="L214" s="44"/>
      <c r="M214" s="225" t="s">
        <v>1</v>
      </c>
      <c r="N214" s="226" t="s">
        <v>41</v>
      </c>
      <c r="O214" s="91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262</v>
      </c>
      <c r="AT214" s="229" t="s">
        <v>146</v>
      </c>
      <c r="AU214" s="229" t="s">
        <v>86</v>
      </c>
      <c r="AY214" s="17" t="s">
        <v>144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84</v>
      </c>
      <c r="BK214" s="230">
        <f>ROUND(I214*H214,2)</f>
        <v>0</v>
      </c>
      <c r="BL214" s="17" t="s">
        <v>262</v>
      </c>
      <c r="BM214" s="229" t="s">
        <v>1933</v>
      </c>
    </row>
    <row r="215" s="2" customFormat="1">
      <c r="A215" s="38"/>
      <c r="B215" s="39"/>
      <c r="C215" s="40"/>
      <c r="D215" s="231" t="s">
        <v>153</v>
      </c>
      <c r="E215" s="40"/>
      <c r="F215" s="232" t="s">
        <v>1934</v>
      </c>
      <c r="G215" s="40"/>
      <c r="H215" s="40"/>
      <c r="I215" s="233"/>
      <c r="J215" s="40"/>
      <c r="K215" s="40"/>
      <c r="L215" s="44"/>
      <c r="M215" s="234"/>
      <c r="N215" s="235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153</v>
      </c>
      <c r="AU215" s="17" t="s">
        <v>86</v>
      </c>
    </row>
    <row r="216" s="12" customFormat="1" ht="22.8" customHeight="1">
      <c r="A216" s="12"/>
      <c r="B216" s="202"/>
      <c r="C216" s="203"/>
      <c r="D216" s="204" t="s">
        <v>75</v>
      </c>
      <c r="E216" s="216" t="s">
        <v>1935</v>
      </c>
      <c r="F216" s="216" t="s">
        <v>1936</v>
      </c>
      <c r="G216" s="203"/>
      <c r="H216" s="203"/>
      <c r="I216" s="206"/>
      <c r="J216" s="217">
        <f>BK216</f>
        <v>0</v>
      </c>
      <c r="K216" s="203"/>
      <c r="L216" s="208"/>
      <c r="M216" s="209"/>
      <c r="N216" s="210"/>
      <c r="O216" s="210"/>
      <c r="P216" s="211">
        <f>SUM(P217:P240)</f>
        <v>0</v>
      </c>
      <c r="Q216" s="210"/>
      <c r="R216" s="211">
        <f>SUM(R217:R240)</f>
        <v>0.064387800000000009</v>
      </c>
      <c r="S216" s="210"/>
      <c r="T216" s="212">
        <f>SUM(T217:T240)</f>
        <v>0.031949999999999999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3" t="s">
        <v>86</v>
      </c>
      <c r="AT216" s="214" t="s">
        <v>75</v>
      </c>
      <c r="AU216" s="214" t="s">
        <v>84</v>
      </c>
      <c r="AY216" s="213" t="s">
        <v>144</v>
      </c>
      <c r="BK216" s="215">
        <f>SUM(BK217:BK240)</f>
        <v>0</v>
      </c>
    </row>
    <row r="217" s="2" customFormat="1" ht="24.15" customHeight="1">
      <c r="A217" s="38"/>
      <c r="B217" s="39"/>
      <c r="C217" s="218" t="s">
        <v>186</v>
      </c>
      <c r="D217" s="218" t="s">
        <v>146</v>
      </c>
      <c r="E217" s="219" t="s">
        <v>1937</v>
      </c>
      <c r="F217" s="220" t="s">
        <v>1938</v>
      </c>
      <c r="G217" s="221" t="s">
        <v>204</v>
      </c>
      <c r="H217" s="222">
        <v>15</v>
      </c>
      <c r="I217" s="223"/>
      <c r="J217" s="224">
        <f>ROUND(I217*H217,2)</f>
        <v>0</v>
      </c>
      <c r="K217" s="220" t="s">
        <v>150</v>
      </c>
      <c r="L217" s="44"/>
      <c r="M217" s="225" t="s">
        <v>1</v>
      </c>
      <c r="N217" s="226" t="s">
        <v>41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0.0021299999999999999</v>
      </c>
      <c r="T217" s="228">
        <f>S217*H217</f>
        <v>0.031949999999999999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262</v>
      </c>
      <c r="AT217" s="229" t="s">
        <v>146</v>
      </c>
      <c r="AU217" s="229" t="s">
        <v>86</v>
      </c>
      <c r="AY217" s="17" t="s">
        <v>144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84</v>
      </c>
      <c r="BK217" s="230">
        <f>ROUND(I217*H217,2)</f>
        <v>0</v>
      </c>
      <c r="BL217" s="17" t="s">
        <v>262</v>
      </c>
      <c r="BM217" s="229" t="s">
        <v>1939</v>
      </c>
    </row>
    <row r="218" s="2" customFormat="1">
      <c r="A218" s="38"/>
      <c r="B218" s="39"/>
      <c r="C218" s="40"/>
      <c r="D218" s="231" t="s">
        <v>153</v>
      </c>
      <c r="E218" s="40"/>
      <c r="F218" s="232" t="s">
        <v>1940</v>
      </c>
      <c r="G218" s="40"/>
      <c r="H218" s="40"/>
      <c r="I218" s="233"/>
      <c r="J218" s="40"/>
      <c r="K218" s="40"/>
      <c r="L218" s="44"/>
      <c r="M218" s="234"/>
      <c r="N218" s="235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153</v>
      </c>
      <c r="AU218" s="17" t="s">
        <v>86</v>
      </c>
    </row>
    <row r="219" s="2" customFormat="1" ht="24.15" customHeight="1">
      <c r="A219" s="38"/>
      <c r="B219" s="39"/>
      <c r="C219" s="218" t="s">
        <v>219</v>
      </c>
      <c r="D219" s="218" t="s">
        <v>146</v>
      </c>
      <c r="E219" s="219" t="s">
        <v>1941</v>
      </c>
      <c r="F219" s="220" t="s">
        <v>1942</v>
      </c>
      <c r="G219" s="221" t="s">
        <v>204</v>
      </c>
      <c r="H219" s="222">
        <v>40</v>
      </c>
      <c r="I219" s="223"/>
      <c r="J219" s="224">
        <f>ROUND(I219*H219,2)</f>
        <v>0</v>
      </c>
      <c r="K219" s="220" t="s">
        <v>150</v>
      </c>
      <c r="L219" s="44"/>
      <c r="M219" s="225" t="s">
        <v>1</v>
      </c>
      <c r="N219" s="226" t="s">
        <v>41</v>
      </c>
      <c r="O219" s="91"/>
      <c r="P219" s="227">
        <f>O219*H219</f>
        <v>0</v>
      </c>
      <c r="Q219" s="227">
        <v>0.00034000000000000002</v>
      </c>
      <c r="R219" s="227">
        <f>Q219*H219</f>
        <v>0.013600000000000001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262</v>
      </c>
      <c r="AT219" s="229" t="s">
        <v>146</v>
      </c>
      <c r="AU219" s="229" t="s">
        <v>86</v>
      </c>
      <c r="AY219" s="17" t="s">
        <v>144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84</v>
      </c>
      <c r="BK219" s="230">
        <f>ROUND(I219*H219,2)</f>
        <v>0</v>
      </c>
      <c r="BL219" s="17" t="s">
        <v>262</v>
      </c>
      <c r="BM219" s="229" t="s">
        <v>1943</v>
      </c>
    </row>
    <row r="220" s="2" customFormat="1">
      <c r="A220" s="38"/>
      <c r="B220" s="39"/>
      <c r="C220" s="40"/>
      <c r="D220" s="231" t="s">
        <v>153</v>
      </c>
      <c r="E220" s="40"/>
      <c r="F220" s="232" t="s">
        <v>1944</v>
      </c>
      <c r="G220" s="40"/>
      <c r="H220" s="40"/>
      <c r="I220" s="233"/>
      <c r="J220" s="40"/>
      <c r="K220" s="40"/>
      <c r="L220" s="44"/>
      <c r="M220" s="234"/>
      <c r="N220" s="235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153</v>
      </c>
      <c r="AU220" s="17" t="s">
        <v>86</v>
      </c>
    </row>
    <row r="221" s="2" customFormat="1" ht="16.5" customHeight="1">
      <c r="A221" s="38"/>
      <c r="B221" s="39"/>
      <c r="C221" s="269" t="s">
        <v>225</v>
      </c>
      <c r="D221" s="269" t="s">
        <v>193</v>
      </c>
      <c r="E221" s="270" t="s">
        <v>1945</v>
      </c>
      <c r="F221" s="271" t="s">
        <v>1946</v>
      </c>
      <c r="G221" s="272" t="s">
        <v>204</v>
      </c>
      <c r="H221" s="273">
        <v>41.200000000000003</v>
      </c>
      <c r="I221" s="274"/>
      <c r="J221" s="275">
        <f>ROUND(I221*H221,2)</f>
        <v>0</v>
      </c>
      <c r="K221" s="271" t="s">
        <v>150</v>
      </c>
      <c r="L221" s="276"/>
      <c r="M221" s="277" t="s">
        <v>1</v>
      </c>
      <c r="N221" s="278" t="s">
        <v>41</v>
      </c>
      <c r="O221" s="91"/>
      <c r="P221" s="227">
        <f>O221*H221</f>
        <v>0</v>
      </c>
      <c r="Q221" s="227">
        <v>0.00012999999999999999</v>
      </c>
      <c r="R221" s="227">
        <f>Q221*H221</f>
        <v>0.0053559999999999996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380</v>
      </c>
      <c r="AT221" s="229" t="s">
        <v>193</v>
      </c>
      <c r="AU221" s="229" t="s">
        <v>86</v>
      </c>
      <c r="AY221" s="17" t="s">
        <v>144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84</v>
      </c>
      <c r="BK221" s="230">
        <f>ROUND(I221*H221,2)</f>
        <v>0</v>
      </c>
      <c r="BL221" s="17" t="s">
        <v>262</v>
      </c>
      <c r="BM221" s="229" t="s">
        <v>1947</v>
      </c>
    </row>
    <row r="222" s="14" customFormat="1">
      <c r="A222" s="14"/>
      <c r="B222" s="247"/>
      <c r="C222" s="248"/>
      <c r="D222" s="238" t="s">
        <v>155</v>
      </c>
      <c r="E222" s="248"/>
      <c r="F222" s="250" t="s">
        <v>1948</v>
      </c>
      <c r="G222" s="248"/>
      <c r="H222" s="251">
        <v>41.200000000000003</v>
      </c>
      <c r="I222" s="252"/>
      <c r="J222" s="248"/>
      <c r="K222" s="248"/>
      <c r="L222" s="253"/>
      <c r="M222" s="254"/>
      <c r="N222" s="255"/>
      <c r="O222" s="255"/>
      <c r="P222" s="255"/>
      <c r="Q222" s="255"/>
      <c r="R222" s="255"/>
      <c r="S222" s="255"/>
      <c r="T222" s="256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7" t="s">
        <v>155</v>
      </c>
      <c r="AU222" s="257" t="s">
        <v>86</v>
      </c>
      <c r="AV222" s="14" t="s">
        <v>86</v>
      </c>
      <c r="AW222" s="14" t="s">
        <v>4</v>
      </c>
      <c r="AX222" s="14" t="s">
        <v>84</v>
      </c>
      <c r="AY222" s="257" t="s">
        <v>144</v>
      </c>
    </row>
    <row r="223" s="2" customFormat="1" ht="24.15" customHeight="1">
      <c r="A223" s="38"/>
      <c r="B223" s="39"/>
      <c r="C223" s="218" t="s">
        <v>231</v>
      </c>
      <c r="D223" s="218" t="s">
        <v>146</v>
      </c>
      <c r="E223" s="219" t="s">
        <v>1949</v>
      </c>
      <c r="F223" s="220" t="s">
        <v>1950</v>
      </c>
      <c r="G223" s="221" t="s">
        <v>204</v>
      </c>
      <c r="H223" s="222">
        <v>17</v>
      </c>
      <c r="I223" s="223"/>
      <c r="J223" s="224">
        <f>ROUND(I223*H223,2)</f>
        <v>0</v>
      </c>
      <c r="K223" s="220" t="s">
        <v>150</v>
      </c>
      <c r="L223" s="44"/>
      <c r="M223" s="225" t="s">
        <v>1</v>
      </c>
      <c r="N223" s="226" t="s">
        <v>41</v>
      </c>
      <c r="O223" s="91"/>
      <c r="P223" s="227">
        <f>O223*H223</f>
        <v>0</v>
      </c>
      <c r="Q223" s="227">
        <v>0.00042999999999999999</v>
      </c>
      <c r="R223" s="227">
        <f>Q223*H223</f>
        <v>0.0073099999999999997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262</v>
      </c>
      <c r="AT223" s="229" t="s">
        <v>146</v>
      </c>
      <c r="AU223" s="229" t="s">
        <v>86</v>
      </c>
      <c r="AY223" s="17" t="s">
        <v>144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84</v>
      </c>
      <c r="BK223" s="230">
        <f>ROUND(I223*H223,2)</f>
        <v>0</v>
      </c>
      <c r="BL223" s="17" t="s">
        <v>262</v>
      </c>
      <c r="BM223" s="229" t="s">
        <v>1951</v>
      </c>
    </row>
    <row r="224" s="2" customFormat="1">
      <c r="A224" s="38"/>
      <c r="B224" s="39"/>
      <c r="C224" s="40"/>
      <c r="D224" s="231" t="s">
        <v>153</v>
      </c>
      <c r="E224" s="40"/>
      <c r="F224" s="232" t="s">
        <v>1952</v>
      </c>
      <c r="G224" s="40"/>
      <c r="H224" s="40"/>
      <c r="I224" s="233"/>
      <c r="J224" s="40"/>
      <c r="K224" s="40"/>
      <c r="L224" s="44"/>
      <c r="M224" s="234"/>
      <c r="N224" s="235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153</v>
      </c>
      <c r="AU224" s="17" t="s">
        <v>86</v>
      </c>
    </row>
    <row r="225" s="2" customFormat="1" ht="16.5" customHeight="1">
      <c r="A225" s="38"/>
      <c r="B225" s="39"/>
      <c r="C225" s="269" t="s">
        <v>8</v>
      </c>
      <c r="D225" s="269" t="s">
        <v>193</v>
      </c>
      <c r="E225" s="270" t="s">
        <v>1953</v>
      </c>
      <c r="F225" s="271" t="s">
        <v>1954</v>
      </c>
      <c r="G225" s="272" t="s">
        <v>204</v>
      </c>
      <c r="H225" s="273">
        <v>17.510000000000002</v>
      </c>
      <c r="I225" s="274"/>
      <c r="J225" s="275">
        <f>ROUND(I225*H225,2)</f>
        <v>0</v>
      </c>
      <c r="K225" s="271" t="s">
        <v>150</v>
      </c>
      <c r="L225" s="276"/>
      <c r="M225" s="277" t="s">
        <v>1</v>
      </c>
      <c r="N225" s="278" t="s">
        <v>41</v>
      </c>
      <c r="O225" s="91"/>
      <c r="P225" s="227">
        <f>O225*H225</f>
        <v>0</v>
      </c>
      <c r="Q225" s="227">
        <v>0.00038000000000000002</v>
      </c>
      <c r="R225" s="227">
        <f>Q225*H225</f>
        <v>0.0066538000000000014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380</v>
      </c>
      <c r="AT225" s="229" t="s">
        <v>193</v>
      </c>
      <c r="AU225" s="229" t="s">
        <v>86</v>
      </c>
      <c r="AY225" s="17" t="s">
        <v>144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84</v>
      </c>
      <c r="BK225" s="230">
        <f>ROUND(I225*H225,2)</f>
        <v>0</v>
      </c>
      <c r="BL225" s="17" t="s">
        <v>262</v>
      </c>
      <c r="BM225" s="229" t="s">
        <v>1955</v>
      </c>
    </row>
    <row r="226" s="14" customFormat="1">
      <c r="A226" s="14"/>
      <c r="B226" s="247"/>
      <c r="C226" s="248"/>
      <c r="D226" s="238" t="s">
        <v>155</v>
      </c>
      <c r="E226" s="248"/>
      <c r="F226" s="250" t="s">
        <v>1956</v>
      </c>
      <c r="G226" s="248"/>
      <c r="H226" s="251">
        <v>17.510000000000002</v>
      </c>
      <c r="I226" s="252"/>
      <c r="J226" s="248"/>
      <c r="K226" s="248"/>
      <c r="L226" s="253"/>
      <c r="M226" s="254"/>
      <c r="N226" s="255"/>
      <c r="O226" s="255"/>
      <c r="P226" s="255"/>
      <c r="Q226" s="255"/>
      <c r="R226" s="255"/>
      <c r="S226" s="255"/>
      <c r="T226" s="256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7" t="s">
        <v>155</v>
      </c>
      <c r="AU226" s="257" t="s">
        <v>86</v>
      </c>
      <c r="AV226" s="14" t="s">
        <v>86</v>
      </c>
      <c r="AW226" s="14" t="s">
        <v>4</v>
      </c>
      <c r="AX226" s="14" t="s">
        <v>84</v>
      </c>
      <c r="AY226" s="257" t="s">
        <v>144</v>
      </c>
    </row>
    <row r="227" s="2" customFormat="1" ht="24.15" customHeight="1">
      <c r="A227" s="38"/>
      <c r="B227" s="39"/>
      <c r="C227" s="218" t="s">
        <v>242</v>
      </c>
      <c r="D227" s="218" t="s">
        <v>146</v>
      </c>
      <c r="E227" s="219" t="s">
        <v>1957</v>
      </c>
      <c r="F227" s="220" t="s">
        <v>1958</v>
      </c>
      <c r="G227" s="221" t="s">
        <v>204</v>
      </c>
      <c r="H227" s="222">
        <v>40</v>
      </c>
      <c r="I227" s="223"/>
      <c r="J227" s="224">
        <f>ROUND(I227*H227,2)</f>
        <v>0</v>
      </c>
      <c r="K227" s="220" t="s">
        <v>150</v>
      </c>
      <c r="L227" s="44"/>
      <c r="M227" s="225" t="s">
        <v>1</v>
      </c>
      <c r="N227" s="226" t="s">
        <v>41</v>
      </c>
      <c r="O227" s="91"/>
      <c r="P227" s="227">
        <f>O227*H227</f>
        <v>0</v>
      </c>
      <c r="Q227" s="227">
        <v>0.00012999999999999999</v>
      </c>
      <c r="R227" s="227">
        <f>Q227*H227</f>
        <v>0.0051999999999999998</v>
      </c>
      <c r="S227" s="227">
        <v>0</v>
      </c>
      <c r="T227" s="22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9" t="s">
        <v>262</v>
      </c>
      <c r="AT227" s="229" t="s">
        <v>146</v>
      </c>
      <c r="AU227" s="229" t="s">
        <v>86</v>
      </c>
      <c r="AY227" s="17" t="s">
        <v>144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7" t="s">
        <v>84</v>
      </c>
      <c r="BK227" s="230">
        <f>ROUND(I227*H227,2)</f>
        <v>0</v>
      </c>
      <c r="BL227" s="17" t="s">
        <v>262</v>
      </c>
      <c r="BM227" s="229" t="s">
        <v>1959</v>
      </c>
    </row>
    <row r="228" s="2" customFormat="1">
      <c r="A228" s="38"/>
      <c r="B228" s="39"/>
      <c r="C228" s="40"/>
      <c r="D228" s="231" t="s">
        <v>153</v>
      </c>
      <c r="E228" s="40"/>
      <c r="F228" s="232" t="s">
        <v>1960</v>
      </c>
      <c r="G228" s="40"/>
      <c r="H228" s="40"/>
      <c r="I228" s="233"/>
      <c r="J228" s="40"/>
      <c r="K228" s="40"/>
      <c r="L228" s="44"/>
      <c r="M228" s="234"/>
      <c r="N228" s="235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153</v>
      </c>
      <c r="AU228" s="17" t="s">
        <v>86</v>
      </c>
    </row>
    <row r="229" s="2" customFormat="1" ht="24.15" customHeight="1">
      <c r="A229" s="38"/>
      <c r="B229" s="39"/>
      <c r="C229" s="218" t="s">
        <v>251</v>
      </c>
      <c r="D229" s="218" t="s">
        <v>146</v>
      </c>
      <c r="E229" s="219" t="s">
        <v>1961</v>
      </c>
      <c r="F229" s="220" t="s">
        <v>1962</v>
      </c>
      <c r="G229" s="221" t="s">
        <v>204</v>
      </c>
      <c r="H229" s="222">
        <v>17</v>
      </c>
      <c r="I229" s="223"/>
      <c r="J229" s="224">
        <f>ROUND(I229*H229,2)</f>
        <v>0</v>
      </c>
      <c r="K229" s="220" t="s">
        <v>150</v>
      </c>
      <c r="L229" s="44"/>
      <c r="M229" s="225" t="s">
        <v>1</v>
      </c>
      <c r="N229" s="226" t="s">
        <v>41</v>
      </c>
      <c r="O229" s="91"/>
      <c r="P229" s="227">
        <f>O229*H229</f>
        <v>0</v>
      </c>
      <c r="Q229" s="227">
        <v>0.00016000000000000001</v>
      </c>
      <c r="R229" s="227">
        <f>Q229*H229</f>
        <v>0.0027200000000000002</v>
      </c>
      <c r="S229" s="227">
        <v>0</v>
      </c>
      <c r="T229" s="22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262</v>
      </c>
      <c r="AT229" s="229" t="s">
        <v>146</v>
      </c>
      <c r="AU229" s="229" t="s">
        <v>86</v>
      </c>
      <c r="AY229" s="17" t="s">
        <v>144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84</v>
      </c>
      <c r="BK229" s="230">
        <f>ROUND(I229*H229,2)</f>
        <v>0</v>
      </c>
      <c r="BL229" s="17" t="s">
        <v>262</v>
      </c>
      <c r="BM229" s="229" t="s">
        <v>1963</v>
      </c>
    </row>
    <row r="230" s="2" customFormat="1">
      <c r="A230" s="38"/>
      <c r="B230" s="39"/>
      <c r="C230" s="40"/>
      <c r="D230" s="231" t="s">
        <v>153</v>
      </c>
      <c r="E230" s="40"/>
      <c r="F230" s="232" t="s">
        <v>1964</v>
      </c>
      <c r="G230" s="40"/>
      <c r="H230" s="40"/>
      <c r="I230" s="233"/>
      <c r="J230" s="40"/>
      <c r="K230" s="40"/>
      <c r="L230" s="44"/>
      <c r="M230" s="234"/>
      <c r="N230" s="235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153</v>
      </c>
      <c r="AU230" s="17" t="s">
        <v>86</v>
      </c>
    </row>
    <row r="231" s="2" customFormat="1" ht="16.5" customHeight="1">
      <c r="A231" s="38"/>
      <c r="B231" s="39"/>
      <c r="C231" s="218" t="s">
        <v>257</v>
      </c>
      <c r="D231" s="218" t="s">
        <v>146</v>
      </c>
      <c r="E231" s="219" t="s">
        <v>1965</v>
      </c>
      <c r="F231" s="220" t="s">
        <v>1966</v>
      </c>
      <c r="G231" s="221" t="s">
        <v>637</v>
      </c>
      <c r="H231" s="222">
        <v>16</v>
      </c>
      <c r="I231" s="223"/>
      <c r="J231" s="224">
        <f>ROUND(I231*H231,2)</f>
        <v>0</v>
      </c>
      <c r="K231" s="220" t="s">
        <v>150</v>
      </c>
      <c r="L231" s="44"/>
      <c r="M231" s="225" t="s">
        <v>1</v>
      </c>
      <c r="N231" s="226" t="s">
        <v>41</v>
      </c>
      <c r="O231" s="91"/>
      <c r="P231" s="227">
        <f>O231*H231</f>
        <v>0</v>
      </c>
      <c r="Q231" s="227">
        <v>0</v>
      </c>
      <c r="R231" s="227">
        <f>Q231*H231</f>
        <v>0</v>
      </c>
      <c r="S231" s="227">
        <v>0</v>
      </c>
      <c r="T231" s="22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9" t="s">
        <v>262</v>
      </c>
      <c r="AT231" s="229" t="s">
        <v>146</v>
      </c>
      <c r="AU231" s="229" t="s">
        <v>86</v>
      </c>
      <c r="AY231" s="17" t="s">
        <v>144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7" t="s">
        <v>84</v>
      </c>
      <c r="BK231" s="230">
        <f>ROUND(I231*H231,2)</f>
        <v>0</v>
      </c>
      <c r="BL231" s="17" t="s">
        <v>262</v>
      </c>
      <c r="BM231" s="229" t="s">
        <v>1967</v>
      </c>
    </row>
    <row r="232" s="2" customFormat="1">
      <c r="A232" s="38"/>
      <c r="B232" s="39"/>
      <c r="C232" s="40"/>
      <c r="D232" s="231" t="s">
        <v>153</v>
      </c>
      <c r="E232" s="40"/>
      <c r="F232" s="232" t="s">
        <v>1968</v>
      </c>
      <c r="G232" s="40"/>
      <c r="H232" s="40"/>
      <c r="I232" s="233"/>
      <c r="J232" s="40"/>
      <c r="K232" s="40"/>
      <c r="L232" s="44"/>
      <c r="M232" s="234"/>
      <c r="N232" s="235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153</v>
      </c>
      <c r="AU232" s="17" t="s">
        <v>86</v>
      </c>
    </row>
    <row r="233" s="2" customFormat="1" ht="21.75" customHeight="1">
      <c r="A233" s="38"/>
      <c r="B233" s="39"/>
      <c r="C233" s="218" t="s">
        <v>925</v>
      </c>
      <c r="D233" s="218" t="s">
        <v>146</v>
      </c>
      <c r="E233" s="219" t="s">
        <v>1969</v>
      </c>
      <c r="F233" s="220" t="s">
        <v>1970</v>
      </c>
      <c r="G233" s="221" t="s">
        <v>637</v>
      </c>
      <c r="H233" s="222">
        <v>1</v>
      </c>
      <c r="I233" s="223"/>
      <c r="J233" s="224">
        <f>ROUND(I233*H233,2)</f>
        <v>0</v>
      </c>
      <c r="K233" s="220" t="s">
        <v>150</v>
      </c>
      <c r="L233" s="44"/>
      <c r="M233" s="225" t="s">
        <v>1</v>
      </c>
      <c r="N233" s="226" t="s">
        <v>41</v>
      </c>
      <c r="O233" s="91"/>
      <c r="P233" s="227">
        <f>O233*H233</f>
        <v>0</v>
      </c>
      <c r="Q233" s="227">
        <v>0.00022000000000000001</v>
      </c>
      <c r="R233" s="227">
        <f>Q233*H233</f>
        <v>0.00022000000000000001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262</v>
      </c>
      <c r="AT233" s="229" t="s">
        <v>146</v>
      </c>
      <c r="AU233" s="229" t="s">
        <v>86</v>
      </c>
      <c r="AY233" s="17" t="s">
        <v>144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84</v>
      </c>
      <c r="BK233" s="230">
        <f>ROUND(I233*H233,2)</f>
        <v>0</v>
      </c>
      <c r="BL233" s="17" t="s">
        <v>262</v>
      </c>
      <c r="BM233" s="229" t="s">
        <v>1971</v>
      </c>
    </row>
    <row r="234" s="2" customFormat="1">
      <c r="A234" s="38"/>
      <c r="B234" s="39"/>
      <c r="C234" s="40"/>
      <c r="D234" s="231" t="s">
        <v>153</v>
      </c>
      <c r="E234" s="40"/>
      <c r="F234" s="232" t="s">
        <v>1972</v>
      </c>
      <c r="G234" s="40"/>
      <c r="H234" s="40"/>
      <c r="I234" s="233"/>
      <c r="J234" s="40"/>
      <c r="K234" s="40"/>
      <c r="L234" s="44"/>
      <c r="M234" s="234"/>
      <c r="N234" s="235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153</v>
      </c>
      <c r="AU234" s="17" t="s">
        <v>86</v>
      </c>
    </row>
    <row r="235" s="2" customFormat="1" ht="21.75" customHeight="1">
      <c r="A235" s="38"/>
      <c r="B235" s="39"/>
      <c r="C235" s="218" t="s">
        <v>1973</v>
      </c>
      <c r="D235" s="218" t="s">
        <v>146</v>
      </c>
      <c r="E235" s="219" t="s">
        <v>1974</v>
      </c>
      <c r="F235" s="220" t="s">
        <v>1975</v>
      </c>
      <c r="G235" s="221" t="s">
        <v>637</v>
      </c>
      <c r="H235" s="222">
        <v>2</v>
      </c>
      <c r="I235" s="223"/>
      <c r="J235" s="224">
        <f>ROUND(I235*H235,2)</f>
        <v>0</v>
      </c>
      <c r="K235" s="220" t="s">
        <v>150</v>
      </c>
      <c r="L235" s="44"/>
      <c r="M235" s="225" t="s">
        <v>1</v>
      </c>
      <c r="N235" s="226" t="s">
        <v>41</v>
      </c>
      <c r="O235" s="91"/>
      <c r="P235" s="227">
        <f>O235*H235</f>
        <v>0</v>
      </c>
      <c r="Q235" s="227">
        <v>0.00025999999999999998</v>
      </c>
      <c r="R235" s="227">
        <f>Q235*H235</f>
        <v>0.00051999999999999995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262</v>
      </c>
      <c r="AT235" s="229" t="s">
        <v>146</v>
      </c>
      <c r="AU235" s="229" t="s">
        <v>86</v>
      </c>
      <c r="AY235" s="17" t="s">
        <v>144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84</v>
      </c>
      <c r="BK235" s="230">
        <f>ROUND(I235*H235,2)</f>
        <v>0</v>
      </c>
      <c r="BL235" s="17" t="s">
        <v>262</v>
      </c>
      <c r="BM235" s="229" t="s">
        <v>1976</v>
      </c>
    </row>
    <row r="236" s="2" customFormat="1">
      <c r="A236" s="38"/>
      <c r="B236" s="39"/>
      <c r="C236" s="40"/>
      <c r="D236" s="231" t="s">
        <v>153</v>
      </c>
      <c r="E236" s="40"/>
      <c r="F236" s="232" t="s">
        <v>1977</v>
      </c>
      <c r="G236" s="40"/>
      <c r="H236" s="40"/>
      <c r="I236" s="233"/>
      <c r="J236" s="40"/>
      <c r="K236" s="40"/>
      <c r="L236" s="44"/>
      <c r="M236" s="234"/>
      <c r="N236" s="235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153</v>
      </c>
      <c r="AU236" s="17" t="s">
        <v>86</v>
      </c>
    </row>
    <row r="237" s="2" customFormat="1" ht="24.15" customHeight="1">
      <c r="A237" s="38"/>
      <c r="B237" s="39"/>
      <c r="C237" s="218" t="s">
        <v>262</v>
      </c>
      <c r="D237" s="218" t="s">
        <v>146</v>
      </c>
      <c r="E237" s="219" t="s">
        <v>1978</v>
      </c>
      <c r="F237" s="220" t="s">
        <v>1979</v>
      </c>
      <c r="G237" s="221" t="s">
        <v>204</v>
      </c>
      <c r="H237" s="222">
        <v>57.020000000000003</v>
      </c>
      <c r="I237" s="223"/>
      <c r="J237" s="224">
        <f>ROUND(I237*H237,2)</f>
        <v>0</v>
      </c>
      <c r="K237" s="220" t="s">
        <v>150</v>
      </c>
      <c r="L237" s="44"/>
      <c r="M237" s="225" t="s">
        <v>1</v>
      </c>
      <c r="N237" s="226" t="s">
        <v>41</v>
      </c>
      <c r="O237" s="91"/>
      <c r="P237" s="227">
        <f>O237*H237</f>
        <v>0</v>
      </c>
      <c r="Q237" s="227">
        <v>0.00040000000000000002</v>
      </c>
      <c r="R237" s="227">
        <f>Q237*H237</f>
        <v>0.022808000000000002</v>
      </c>
      <c r="S237" s="227">
        <v>0</v>
      </c>
      <c r="T237" s="22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9" t="s">
        <v>262</v>
      </c>
      <c r="AT237" s="229" t="s">
        <v>146</v>
      </c>
      <c r="AU237" s="229" t="s">
        <v>86</v>
      </c>
      <c r="AY237" s="17" t="s">
        <v>144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7" t="s">
        <v>84</v>
      </c>
      <c r="BK237" s="230">
        <f>ROUND(I237*H237,2)</f>
        <v>0</v>
      </c>
      <c r="BL237" s="17" t="s">
        <v>262</v>
      </c>
      <c r="BM237" s="229" t="s">
        <v>1980</v>
      </c>
    </row>
    <row r="238" s="2" customFormat="1">
      <c r="A238" s="38"/>
      <c r="B238" s="39"/>
      <c r="C238" s="40"/>
      <c r="D238" s="231" t="s">
        <v>153</v>
      </c>
      <c r="E238" s="40"/>
      <c r="F238" s="232" t="s">
        <v>1981</v>
      </c>
      <c r="G238" s="40"/>
      <c r="H238" s="40"/>
      <c r="I238" s="233"/>
      <c r="J238" s="40"/>
      <c r="K238" s="40"/>
      <c r="L238" s="44"/>
      <c r="M238" s="234"/>
      <c r="N238" s="235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153</v>
      </c>
      <c r="AU238" s="17" t="s">
        <v>86</v>
      </c>
    </row>
    <row r="239" s="2" customFormat="1" ht="24.15" customHeight="1">
      <c r="A239" s="38"/>
      <c r="B239" s="39"/>
      <c r="C239" s="218" t="s">
        <v>1982</v>
      </c>
      <c r="D239" s="218" t="s">
        <v>146</v>
      </c>
      <c r="E239" s="219" t="s">
        <v>1983</v>
      </c>
      <c r="F239" s="220" t="s">
        <v>1984</v>
      </c>
      <c r="G239" s="221" t="s">
        <v>196</v>
      </c>
      <c r="H239" s="222">
        <v>0.064000000000000001</v>
      </c>
      <c r="I239" s="223"/>
      <c r="J239" s="224">
        <f>ROUND(I239*H239,2)</f>
        <v>0</v>
      </c>
      <c r="K239" s="220" t="s">
        <v>150</v>
      </c>
      <c r="L239" s="44"/>
      <c r="M239" s="225" t="s">
        <v>1</v>
      </c>
      <c r="N239" s="226" t="s">
        <v>41</v>
      </c>
      <c r="O239" s="91"/>
      <c r="P239" s="227">
        <f>O239*H239</f>
        <v>0</v>
      </c>
      <c r="Q239" s="227">
        <v>0</v>
      </c>
      <c r="R239" s="227">
        <f>Q239*H239</f>
        <v>0</v>
      </c>
      <c r="S239" s="227">
        <v>0</v>
      </c>
      <c r="T239" s="22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9" t="s">
        <v>262</v>
      </c>
      <c r="AT239" s="229" t="s">
        <v>146</v>
      </c>
      <c r="AU239" s="229" t="s">
        <v>86</v>
      </c>
      <c r="AY239" s="17" t="s">
        <v>144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7" t="s">
        <v>84</v>
      </c>
      <c r="BK239" s="230">
        <f>ROUND(I239*H239,2)</f>
        <v>0</v>
      </c>
      <c r="BL239" s="17" t="s">
        <v>262</v>
      </c>
      <c r="BM239" s="229" t="s">
        <v>1985</v>
      </c>
    </row>
    <row r="240" s="2" customFormat="1">
      <c r="A240" s="38"/>
      <c r="B240" s="39"/>
      <c r="C240" s="40"/>
      <c r="D240" s="231" t="s">
        <v>153</v>
      </c>
      <c r="E240" s="40"/>
      <c r="F240" s="232" t="s">
        <v>1986</v>
      </c>
      <c r="G240" s="40"/>
      <c r="H240" s="40"/>
      <c r="I240" s="233"/>
      <c r="J240" s="40"/>
      <c r="K240" s="40"/>
      <c r="L240" s="44"/>
      <c r="M240" s="234"/>
      <c r="N240" s="235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153</v>
      </c>
      <c r="AU240" s="17" t="s">
        <v>86</v>
      </c>
    </row>
    <row r="241" s="12" customFormat="1" ht="22.8" customHeight="1">
      <c r="A241" s="12"/>
      <c r="B241" s="202"/>
      <c r="C241" s="203"/>
      <c r="D241" s="204" t="s">
        <v>75</v>
      </c>
      <c r="E241" s="216" t="s">
        <v>1987</v>
      </c>
      <c r="F241" s="216" t="s">
        <v>1988</v>
      </c>
      <c r="G241" s="203"/>
      <c r="H241" s="203"/>
      <c r="I241" s="206"/>
      <c r="J241" s="217">
        <f>BK241</f>
        <v>0</v>
      </c>
      <c r="K241" s="203"/>
      <c r="L241" s="208"/>
      <c r="M241" s="209"/>
      <c r="N241" s="210"/>
      <c r="O241" s="210"/>
      <c r="P241" s="211">
        <f>SUM(P242:P257)</f>
        <v>0</v>
      </c>
      <c r="Q241" s="210"/>
      <c r="R241" s="211">
        <f>SUM(R242:R257)</f>
        <v>0.021149999999999999</v>
      </c>
      <c r="S241" s="210"/>
      <c r="T241" s="212">
        <f>SUM(T242:T257)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3" t="s">
        <v>86</v>
      </c>
      <c r="AT241" s="214" t="s">
        <v>75</v>
      </c>
      <c r="AU241" s="214" t="s">
        <v>84</v>
      </c>
      <c r="AY241" s="213" t="s">
        <v>144</v>
      </c>
      <c r="BK241" s="215">
        <f>SUM(BK242:BK257)</f>
        <v>0</v>
      </c>
    </row>
    <row r="242" s="2" customFormat="1" ht="16.5" customHeight="1">
      <c r="A242" s="38"/>
      <c r="B242" s="39"/>
      <c r="C242" s="218" t="s">
        <v>1989</v>
      </c>
      <c r="D242" s="218" t="s">
        <v>146</v>
      </c>
      <c r="E242" s="219" t="s">
        <v>1987</v>
      </c>
      <c r="F242" s="220" t="s">
        <v>1990</v>
      </c>
      <c r="G242" s="221" t="s">
        <v>1991</v>
      </c>
      <c r="H242" s="222">
        <v>2</v>
      </c>
      <c r="I242" s="223"/>
      <c r="J242" s="224">
        <f>ROUND(I242*H242,2)</f>
        <v>0</v>
      </c>
      <c r="K242" s="220" t="s">
        <v>1</v>
      </c>
      <c r="L242" s="44"/>
      <c r="M242" s="225" t="s">
        <v>1</v>
      </c>
      <c r="N242" s="226" t="s">
        <v>41</v>
      </c>
      <c r="O242" s="91"/>
      <c r="P242" s="227">
        <f>O242*H242</f>
        <v>0</v>
      </c>
      <c r="Q242" s="227">
        <v>0</v>
      </c>
      <c r="R242" s="227">
        <f>Q242*H242</f>
        <v>0</v>
      </c>
      <c r="S242" s="227">
        <v>0</v>
      </c>
      <c r="T242" s="22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9" t="s">
        <v>262</v>
      </c>
      <c r="AT242" s="229" t="s">
        <v>146</v>
      </c>
      <c r="AU242" s="229" t="s">
        <v>86</v>
      </c>
      <c r="AY242" s="17" t="s">
        <v>144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84</v>
      </c>
      <c r="BK242" s="230">
        <f>ROUND(I242*H242,2)</f>
        <v>0</v>
      </c>
      <c r="BL242" s="17" t="s">
        <v>262</v>
      </c>
      <c r="BM242" s="229" t="s">
        <v>1992</v>
      </c>
    </row>
    <row r="243" s="2" customFormat="1" ht="16.5" customHeight="1">
      <c r="A243" s="38"/>
      <c r="B243" s="39"/>
      <c r="C243" s="218" t="s">
        <v>1993</v>
      </c>
      <c r="D243" s="218" t="s">
        <v>146</v>
      </c>
      <c r="E243" s="219" t="s">
        <v>1994</v>
      </c>
      <c r="F243" s="220" t="s">
        <v>1995</v>
      </c>
      <c r="G243" s="221" t="s">
        <v>1991</v>
      </c>
      <c r="H243" s="222">
        <v>1</v>
      </c>
      <c r="I243" s="223"/>
      <c r="J243" s="224">
        <f>ROUND(I243*H243,2)</f>
        <v>0</v>
      </c>
      <c r="K243" s="220" t="s">
        <v>1</v>
      </c>
      <c r="L243" s="44"/>
      <c r="M243" s="225" t="s">
        <v>1</v>
      </c>
      <c r="N243" s="226" t="s">
        <v>41</v>
      </c>
      <c r="O243" s="91"/>
      <c r="P243" s="227">
        <f>O243*H243</f>
        <v>0</v>
      </c>
      <c r="Q243" s="227">
        <v>0</v>
      </c>
      <c r="R243" s="227">
        <f>Q243*H243</f>
        <v>0</v>
      </c>
      <c r="S243" s="227">
        <v>0</v>
      </c>
      <c r="T243" s="22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9" t="s">
        <v>262</v>
      </c>
      <c r="AT243" s="229" t="s">
        <v>146</v>
      </c>
      <c r="AU243" s="229" t="s">
        <v>86</v>
      </c>
      <c r="AY243" s="17" t="s">
        <v>144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7" t="s">
        <v>84</v>
      </c>
      <c r="BK243" s="230">
        <f>ROUND(I243*H243,2)</f>
        <v>0</v>
      </c>
      <c r="BL243" s="17" t="s">
        <v>262</v>
      </c>
      <c r="BM243" s="229" t="s">
        <v>1996</v>
      </c>
    </row>
    <row r="244" s="2" customFormat="1" ht="21.75" customHeight="1">
      <c r="A244" s="38"/>
      <c r="B244" s="39"/>
      <c r="C244" s="218" t="s">
        <v>908</v>
      </c>
      <c r="D244" s="218" t="s">
        <v>146</v>
      </c>
      <c r="E244" s="219" t="s">
        <v>1997</v>
      </c>
      <c r="F244" s="220" t="s">
        <v>1998</v>
      </c>
      <c r="G244" s="221" t="s">
        <v>204</v>
      </c>
      <c r="H244" s="222">
        <v>2</v>
      </c>
      <c r="I244" s="223"/>
      <c r="J244" s="224">
        <f>ROUND(I244*H244,2)</f>
        <v>0</v>
      </c>
      <c r="K244" s="220" t="s">
        <v>150</v>
      </c>
      <c r="L244" s="44"/>
      <c r="M244" s="225" t="s">
        <v>1</v>
      </c>
      <c r="N244" s="226" t="s">
        <v>41</v>
      </c>
      <c r="O244" s="91"/>
      <c r="P244" s="227">
        <f>O244*H244</f>
        <v>0</v>
      </c>
      <c r="Q244" s="227">
        <v>0.00046000000000000001</v>
      </c>
      <c r="R244" s="227">
        <f>Q244*H244</f>
        <v>0.00092000000000000003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262</v>
      </c>
      <c r="AT244" s="229" t="s">
        <v>146</v>
      </c>
      <c r="AU244" s="229" t="s">
        <v>86</v>
      </c>
      <c r="AY244" s="17" t="s">
        <v>144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84</v>
      </c>
      <c r="BK244" s="230">
        <f>ROUND(I244*H244,2)</f>
        <v>0</v>
      </c>
      <c r="BL244" s="17" t="s">
        <v>262</v>
      </c>
      <c r="BM244" s="229" t="s">
        <v>1999</v>
      </c>
    </row>
    <row r="245" s="2" customFormat="1">
      <c r="A245" s="38"/>
      <c r="B245" s="39"/>
      <c r="C245" s="40"/>
      <c r="D245" s="231" t="s">
        <v>153</v>
      </c>
      <c r="E245" s="40"/>
      <c r="F245" s="232" t="s">
        <v>2000</v>
      </c>
      <c r="G245" s="40"/>
      <c r="H245" s="40"/>
      <c r="I245" s="233"/>
      <c r="J245" s="40"/>
      <c r="K245" s="40"/>
      <c r="L245" s="44"/>
      <c r="M245" s="234"/>
      <c r="N245" s="235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153</v>
      </c>
      <c r="AU245" s="17" t="s">
        <v>86</v>
      </c>
    </row>
    <row r="246" s="2" customFormat="1" ht="24.15" customHeight="1">
      <c r="A246" s="38"/>
      <c r="B246" s="39"/>
      <c r="C246" s="218" t="s">
        <v>900</v>
      </c>
      <c r="D246" s="218" t="s">
        <v>146</v>
      </c>
      <c r="E246" s="219" t="s">
        <v>2001</v>
      </c>
      <c r="F246" s="220" t="s">
        <v>2002</v>
      </c>
      <c r="G246" s="221" t="s">
        <v>204</v>
      </c>
      <c r="H246" s="222">
        <v>15</v>
      </c>
      <c r="I246" s="223"/>
      <c r="J246" s="224">
        <f>ROUND(I246*H246,2)</f>
        <v>0</v>
      </c>
      <c r="K246" s="220" t="s">
        <v>150</v>
      </c>
      <c r="L246" s="44"/>
      <c r="M246" s="225" t="s">
        <v>1</v>
      </c>
      <c r="N246" s="226" t="s">
        <v>41</v>
      </c>
      <c r="O246" s="91"/>
      <c r="P246" s="227">
        <f>O246*H246</f>
        <v>0</v>
      </c>
      <c r="Q246" s="227">
        <v>0.00125</v>
      </c>
      <c r="R246" s="227">
        <f>Q246*H246</f>
        <v>0.018749999999999999</v>
      </c>
      <c r="S246" s="227">
        <v>0</v>
      </c>
      <c r="T246" s="228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9" t="s">
        <v>262</v>
      </c>
      <c r="AT246" s="229" t="s">
        <v>146</v>
      </c>
      <c r="AU246" s="229" t="s">
        <v>86</v>
      </c>
      <c r="AY246" s="17" t="s">
        <v>144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17" t="s">
        <v>84</v>
      </c>
      <c r="BK246" s="230">
        <f>ROUND(I246*H246,2)</f>
        <v>0</v>
      </c>
      <c r="BL246" s="17" t="s">
        <v>262</v>
      </c>
      <c r="BM246" s="229" t="s">
        <v>2003</v>
      </c>
    </row>
    <row r="247" s="2" customFormat="1">
      <c r="A247" s="38"/>
      <c r="B247" s="39"/>
      <c r="C247" s="40"/>
      <c r="D247" s="231" t="s">
        <v>153</v>
      </c>
      <c r="E247" s="40"/>
      <c r="F247" s="232" t="s">
        <v>2004</v>
      </c>
      <c r="G247" s="40"/>
      <c r="H247" s="40"/>
      <c r="I247" s="233"/>
      <c r="J247" s="40"/>
      <c r="K247" s="40"/>
      <c r="L247" s="44"/>
      <c r="M247" s="234"/>
      <c r="N247" s="235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153</v>
      </c>
      <c r="AU247" s="17" t="s">
        <v>86</v>
      </c>
    </row>
    <row r="248" s="2" customFormat="1" ht="24.15" customHeight="1">
      <c r="A248" s="38"/>
      <c r="B248" s="39"/>
      <c r="C248" s="218" t="s">
        <v>556</v>
      </c>
      <c r="D248" s="218" t="s">
        <v>146</v>
      </c>
      <c r="E248" s="219" t="s">
        <v>2005</v>
      </c>
      <c r="F248" s="220" t="s">
        <v>2006</v>
      </c>
      <c r="G248" s="221" t="s">
        <v>2007</v>
      </c>
      <c r="H248" s="222">
        <v>2</v>
      </c>
      <c r="I248" s="223"/>
      <c r="J248" s="224">
        <f>ROUND(I248*H248,2)</f>
        <v>0</v>
      </c>
      <c r="K248" s="220" t="s">
        <v>150</v>
      </c>
      <c r="L248" s="44"/>
      <c r="M248" s="225" t="s">
        <v>1</v>
      </c>
      <c r="N248" s="226" t="s">
        <v>41</v>
      </c>
      <c r="O248" s="91"/>
      <c r="P248" s="227">
        <f>O248*H248</f>
        <v>0</v>
      </c>
      <c r="Q248" s="227">
        <v>0.00025999999999999998</v>
      </c>
      <c r="R248" s="227">
        <f>Q248*H248</f>
        <v>0.00051999999999999995</v>
      </c>
      <c r="S248" s="227">
        <v>0</v>
      </c>
      <c r="T248" s="228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9" t="s">
        <v>262</v>
      </c>
      <c r="AT248" s="229" t="s">
        <v>146</v>
      </c>
      <c r="AU248" s="229" t="s">
        <v>86</v>
      </c>
      <c r="AY248" s="17" t="s">
        <v>144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17" t="s">
        <v>84</v>
      </c>
      <c r="BK248" s="230">
        <f>ROUND(I248*H248,2)</f>
        <v>0</v>
      </c>
      <c r="BL248" s="17" t="s">
        <v>262</v>
      </c>
      <c r="BM248" s="229" t="s">
        <v>2008</v>
      </c>
    </row>
    <row r="249" s="2" customFormat="1">
      <c r="A249" s="38"/>
      <c r="B249" s="39"/>
      <c r="C249" s="40"/>
      <c r="D249" s="231" t="s">
        <v>153</v>
      </c>
      <c r="E249" s="40"/>
      <c r="F249" s="232" t="s">
        <v>2009</v>
      </c>
      <c r="G249" s="40"/>
      <c r="H249" s="40"/>
      <c r="I249" s="233"/>
      <c r="J249" s="40"/>
      <c r="K249" s="40"/>
      <c r="L249" s="44"/>
      <c r="M249" s="234"/>
      <c r="N249" s="235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153</v>
      </c>
      <c r="AU249" s="17" t="s">
        <v>86</v>
      </c>
    </row>
    <row r="250" s="2" customFormat="1" ht="16.5" customHeight="1">
      <c r="A250" s="38"/>
      <c r="B250" s="39"/>
      <c r="C250" s="218" t="s">
        <v>549</v>
      </c>
      <c r="D250" s="218" t="s">
        <v>146</v>
      </c>
      <c r="E250" s="219" t="s">
        <v>2010</v>
      </c>
      <c r="F250" s="220" t="s">
        <v>2011</v>
      </c>
      <c r="G250" s="221" t="s">
        <v>637</v>
      </c>
      <c r="H250" s="222">
        <v>2</v>
      </c>
      <c r="I250" s="223"/>
      <c r="J250" s="224">
        <f>ROUND(I250*H250,2)</f>
        <v>0</v>
      </c>
      <c r="K250" s="220" t="s">
        <v>150</v>
      </c>
      <c r="L250" s="44"/>
      <c r="M250" s="225" t="s">
        <v>1</v>
      </c>
      <c r="N250" s="226" t="s">
        <v>41</v>
      </c>
      <c r="O250" s="91"/>
      <c r="P250" s="227">
        <f>O250*H250</f>
        <v>0</v>
      </c>
      <c r="Q250" s="227">
        <v>0.00012999999999999999</v>
      </c>
      <c r="R250" s="227">
        <f>Q250*H250</f>
        <v>0.00025999999999999998</v>
      </c>
      <c r="S250" s="227">
        <v>0</v>
      </c>
      <c r="T250" s="22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9" t="s">
        <v>262</v>
      </c>
      <c r="AT250" s="229" t="s">
        <v>146</v>
      </c>
      <c r="AU250" s="229" t="s">
        <v>86</v>
      </c>
      <c r="AY250" s="17" t="s">
        <v>144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7" t="s">
        <v>84</v>
      </c>
      <c r="BK250" s="230">
        <f>ROUND(I250*H250,2)</f>
        <v>0</v>
      </c>
      <c r="BL250" s="17" t="s">
        <v>262</v>
      </c>
      <c r="BM250" s="229" t="s">
        <v>2012</v>
      </c>
    </row>
    <row r="251" s="2" customFormat="1">
      <c r="A251" s="38"/>
      <c r="B251" s="39"/>
      <c r="C251" s="40"/>
      <c r="D251" s="231" t="s">
        <v>153</v>
      </c>
      <c r="E251" s="40"/>
      <c r="F251" s="232" t="s">
        <v>2013</v>
      </c>
      <c r="G251" s="40"/>
      <c r="H251" s="40"/>
      <c r="I251" s="233"/>
      <c r="J251" s="40"/>
      <c r="K251" s="40"/>
      <c r="L251" s="44"/>
      <c r="M251" s="234"/>
      <c r="N251" s="235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153</v>
      </c>
      <c r="AU251" s="17" t="s">
        <v>86</v>
      </c>
    </row>
    <row r="252" s="2" customFormat="1" ht="24.15" customHeight="1">
      <c r="A252" s="38"/>
      <c r="B252" s="39"/>
      <c r="C252" s="218" t="s">
        <v>566</v>
      </c>
      <c r="D252" s="218" t="s">
        <v>146</v>
      </c>
      <c r="E252" s="219" t="s">
        <v>2014</v>
      </c>
      <c r="F252" s="220" t="s">
        <v>2015</v>
      </c>
      <c r="G252" s="221" t="s">
        <v>637</v>
      </c>
      <c r="H252" s="222">
        <v>2</v>
      </c>
      <c r="I252" s="223"/>
      <c r="J252" s="224">
        <f>ROUND(I252*H252,2)</f>
        <v>0</v>
      </c>
      <c r="K252" s="220" t="s">
        <v>150</v>
      </c>
      <c r="L252" s="44"/>
      <c r="M252" s="225" t="s">
        <v>1</v>
      </c>
      <c r="N252" s="226" t="s">
        <v>41</v>
      </c>
      <c r="O252" s="91"/>
      <c r="P252" s="227">
        <f>O252*H252</f>
        <v>0</v>
      </c>
      <c r="Q252" s="227">
        <v>0.00024000000000000001</v>
      </c>
      <c r="R252" s="227">
        <f>Q252*H252</f>
        <v>0.00048000000000000001</v>
      </c>
      <c r="S252" s="227">
        <v>0</v>
      </c>
      <c r="T252" s="228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9" t="s">
        <v>262</v>
      </c>
      <c r="AT252" s="229" t="s">
        <v>146</v>
      </c>
      <c r="AU252" s="229" t="s">
        <v>86</v>
      </c>
      <c r="AY252" s="17" t="s">
        <v>144</v>
      </c>
      <c r="BE252" s="230">
        <f>IF(N252="základní",J252,0)</f>
        <v>0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17" t="s">
        <v>84</v>
      </c>
      <c r="BK252" s="230">
        <f>ROUND(I252*H252,2)</f>
        <v>0</v>
      </c>
      <c r="BL252" s="17" t="s">
        <v>262</v>
      </c>
      <c r="BM252" s="229" t="s">
        <v>2016</v>
      </c>
    </row>
    <row r="253" s="2" customFormat="1">
      <c r="A253" s="38"/>
      <c r="B253" s="39"/>
      <c r="C253" s="40"/>
      <c r="D253" s="231" t="s">
        <v>153</v>
      </c>
      <c r="E253" s="40"/>
      <c r="F253" s="232" t="s">
        <v>2017</v>
      </c>
      <c r="G253" s="40"/>
      <c r="H253" s="40"/>
      <c r="I253" s="233"/>
      <c r="J253" s="40"/>
      <c r="K253" s="40"/>
      <c r="L253" s="44"/>
      <c r="M253" s="234"/>
      <c r="N253" s="235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153</v>
      </c>
      <c r="AU253" s="17" t="s">
        <v>86</v>
      </c>
    </row>
    <row r="254" s="2" customFormat="1" ht="21.75" customHeight="1">
      <c r="A254" s="38"/>
      <c r="B254" s="39"/>
      <c r="C254" s="218" t="s">
        <v>2018</v>
      </c>
      <c r="D254" s="218" t="s">
        <v>146</v>
      </c>
      <c r="E254" s="219" t="s">
        <v>2019</v>
      </c>
      <c r="F254" s="220" t="s">
        <v>2020</v>
      </c>
      <c r="G254" s="221" t="s">
        <v>637</v>
      </c>
      <c r="H254" s="222">
        <v>2</v>
      </c>
      <c r="I254" s="223"/>
      <c r="J254" s="224">
        <f>ROUND(I254*H254,2)</f>
        <v>0</v>
      </c>
      <c r="K254" s="220" t="s">
        <v>150</v>
      </c>
      <c r="L254" s="44"/>
      <c r="M254" s="225" t="s">
        <v>1</v>
      </c>
      <c r="N254" s="226" t="s">
        <v>41</v>
      </c>
      <c r="O254" s="91"/>
      <c r="P254" s="227">
        <f>O254*H254</f>
        <v>0</v>
      </c>
      <c r="Q254" s="227">
        <v>0.00011</v>
      </c>
      <c r="R254" s="227">
        <f>Q254*H254</f>
        <v>0.00022000000000000001</v>
      </c>
      <c r="S254" s="227">
        <v>0</v>
      </c>
      <c r="T254" s="22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9" t="s">
        <v>262</v>
      </c>
      <c r="AT254" s="229" t="s">
        <v>146</v>
      </c>
      <c r="AU254" s="229" t="s">
        <v>86</v>
      </c>
      <c r="AY254" s="17" t="s">
        <v>144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17" t="s">
        <v>84</v>
      </c>
      <c r="BK254" s="230">
        <f>ROUND(I254*H254,2)</f>
        <v>0</v>
      </c>
      <c r="BL254" s="17" t="s">
        <v>262</v>
      </c>
      <c r="BM254" s="229" t="s">
        <v>2021</v>
      </c>
    </row>
    <row r="255" s="2" customFormat="1">
      <c r="A255" s="38"/>
      <c r="B255" s="39"/>
      <c r="C255" s="40"/>
      <c r="D255" s="231" t="s">
        <v>153</v>
      </c>
      <c r="E255" s="40"/>
      <c r="F255" s="232" t="s">
        <v>2022</v>
      </c>
      <c r="G255" s="40"/>
      <c r="H255" s="40"/>
      <c r="I255" s="233"/>
      <c r="J255" s="40"/>
      <c r="K255" s="40"/>
      <c r="L255" s="44"/>
      <c r="M255" s="234"/>
      <c r="N255" s="235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153</v>
      </c>
      <c r="AU255" s="17" t="s">
        <v>86</v>
      </c>
    </row>
    <row r="256" s="2" customFormat="1" ht="24.15" customHeight="1">
      <c r="A256" s="38"/>
      <c r="B256" s="39"/>
      <c r="C256" s="218" t="s">
        <v>2023</v>
      </c>
      <c r="D256" s="218" t="s">
        <v>146</v>
      </c>
      <c r="E256" s="219" t="s">
        <v>2024</v>
      </c>
      <c r="F256" s="220" t="s">
        <v>2025</v>
      </c>
      <c r="G256" s="221" t="s">
        <v>196</v>
      </c>
      <c r="H256" s="222">
        <v>0.021000000000000001</v>
      </c>
      <c r="I256" s="223"/>
      <c r="J256" s="224">
        <f>ROUND(I256*H256,2)</f>
        <v>0</v>
      </c>
      <c r="K256" s="220" t="s">
        <v>150</v>
      </c>
      <c r="L256" s="44"/>
      <c r="M256" s="225" t="s">
        <v>1</v>
      </c>
      <c r="N256" s="226" t="s">
        <v>41</v>
      </c>
      <c r="O256" s="91"/>
      <c r="P256" s="227">
        <f>O256*H256</f>
        <v>0</v>
      </c>
      <c r="Q256" s="227">
        <v>0</v>
      </c>
      <c r="R256" s="227">
        <f>Q256*H256</f>
        <v>0</v>
      </c>
      <c r="S256" s="227">
        <v>0</v>
      </c>
      <c r="T256" s="22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262</v>
      </c>
      <c r="AT256" s="229" t="s">
        <v>146</v>
      </c>
      <c r="AU256" s="229" t="s">
        <v>86</v>
      </c>
      <c r="AY256" s="17" t="s">
        <v>144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84</v>
      </c>
      <c r="BK256" s="230">
        <f>ROUND(I256*H256,2)</f>
        <v>0</v>
      </c>
      <c r="BL256" s="17" t="s">
        <v>262</v>
      </c>
      <c r="BM256" s="229" t="s">
        <v>2026</v>
      </c>
    </row>
    <row r="257" s="2" customFormat="1">
      <c r="A257" s="38"/>
      <c r="B257" s="39"/>
      <c r="C257" s="40"/>
      <c r="D257" s="231" t="s">
        <v>153</v>
      </c>
      <c r="E257" s="40"/>
      <c r="F257" s="232" t="s">
        <v>2027</v>
      </c>
      <c r="G257" s="40"/>
      <c r="H257" s="40"/>
      <c r="I257" s="233"/>
      <c r="J257" s="40"/>
      <c r="K257" s="40"/>
      <c r="L257" s="44"/>
      <c r="M257" s="234"/>
      <c r="N257" s="235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153</v>
      </c>
      <c r="AU257" s="17" t="s">
        <v>86</v>
      </c>
    </row>
    <row r="258" s="12" customFormat="1" ht="22.8" customHeight="1">
      <c r="A258" s="12"/>
      <c r="B258" s="202"/>
      <c r="C258" s="203"/>
      <c r="D258" s="204" t="s">
        <v>75</v>
      </c>
      <c r="E258" s="216" t="s">
        <v>2028</v>
      </c>
      <c r="F258" s="216" t="s">
        <v>2029</v>
      </c>
      <c r="G258" s="203"/>
      <c r="H258" s="203"/>
      <c r="I258" s="206"/>
      <c r="J258" s="217">
        <f>BK258</f>
        <v>0</v>
      </c>
      <c r="K258" s="203"/>
      <c r="L258" s="208"/>
      <c r="M258" s="209"/>
      <c r="N258" s="210"/>
      <c r="O258" s="210"/>
      <c r="P258" s="211">
        <f>SUM(P259:P262)</f>
        <v>0</v>
      </c>
      <c r="Q258" s="210"/>
      <c r="R258" s="211">
        <f>SUM(R259:R262)</f>
        <v>0.0071199999999999996</v>
      </c>
      <c r="S258" s="210"/>
      <c r="T258" s="212">
        <f>SUM(T259:T262)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13" t="s">
        <v>86</v>
      </c>
      <c r="AT258" s="214" t="s">
        <v>75</v>
      </c>
      <c r="AU258" s="214" t="s">
        <v>84</v>
      </c>
      <c r="AY258" s="213" t="s">
        <v>144</v>
      </c>
      <c r="BK258" s="215">
        <f>SUM(BK259:BK262)</f>
        <v>0</v>
      </c>
    </row>
    <row r="259" s="2" customFormat="1" ht="33" customHeight="1">
      <c r="A259" s="38"/>
      <c r="B259" s="39"/>
      <c r="C259" s="218" t="s">
        <v>2030</v>
      </c>
      <c r="D259" s="218" t="s">
        <v>146</v>
      </c>
      <c r="E259" s="219" t="s">
        <v>2031</v>
      </c>
      <c r="F259" s="220" t="s">
        <v>2032</v>
      </c>
      <c r="G259" s="221" t="s">
        <v>2007</v>
      </c>
      <c r="H259" s="222">
        <v>1</v>
      </c>
      <c r="I259" s="223"/>
      <c r="J259" s="224">
        <f>ROUND(I259*H259,2)</f>
        <v>0</v>
      </c>
      <c r="K259" s="220" t="s">
        <v>150</v>
      </c>
      <c r="L259" s="44"/>
      <c r="M259" s="225" t="s">
        <v>1</v>
      </c>
      <c r="N259" s="226" t="s">
        <v>41</v>
      </c>
      <c r="O259" s="91"/>
      <c r="P259" s="227">
        <f>O259*H259</f>
        <v>0</v>
      </c>
      <c r="Q259" s="227">
        <v>0.0071199999999999996</v>
      </c>
      <c r="R259" s="227">
        <f>Q259*H259</f>
        <v>0.0071199999999999996</v>
      </c>
      <c r="S259" s="227">
        <v>0</v>
      </c>
      <c r="T259" s="22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9" t="s">
        <v>262</v>
      </c>
      <c r="AT259" s="229" t="s">
        <v>146</v>
      </c>
      <c r="AU259" s="229" t="s">
        <v>86</v>
      </c>
      <c r="AY259" s="17" t="s">
        <v>144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7" t="s">
        <v>84</v>
      </c>
      <c r="BK259" s="230">
        <f>ROUND(I259*H259,2)</f>
        <v>0</v>
      </c>
      <c r="BL259" s="17" t="s">
        <v>262</v>
      </c>
      <c r="BM259" s="229" t="s">
        <v>2033</v>
      </c>
    </row>
    <row r="260" s="2" customFormat="1">
      <c r="A260" s="38"/>
      <c r="B260" s="39"/>
      <c r="C260" s="40"/>
      <c r="D260" s="231" t="s">
        <v>153</v>
      </c>
      <c r="E260" s="40"/>
      <c r="F260" s="232" t="s">
        <v>2034</v>
      </c>
      <c r="G260" s="40"/>
      <c r="H260" s="40"/>
      <c r="I260" s="233"/>
      <c r="J260" s="40"/>
      <c r="K260" s="40"/>
      <c r="L260" s="44"/>
      <c r="M260" s="234"/>
      <c r="N260" s="235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153</v>
      </c>
      <c r="AU260" s="17" t="s">
        <v>86</v>
      </c>
    </row>
    <row r="261" s="2" customFormat="1" ht="24.15" customHeight="1">
      <c r="A261" s="38"/>
      <c r="B261" s="39"/>
      <c r="C261" s="218" t="s">
        <v>2035</v>
      </c>
      <c r="D261" s="218" t="s">
        <v>146</v>
      </c>
      <c r="E261" s="219" t="s">
        <v>2036</v>
      </c>
      <c r="F261" s="220" t="s">
        <v>2037</v>
      </c>
      <c r="G261" s="221" t="s">
        <v>196</v>
      </c>
      <c r="H261" s="222">
        <v>0.0070000000000000001</v>
      </c>
      <c r="I261" s="223"/>
      <c r="J261" s="224">
        <f>ROUND(I261*H261,2)</f>
        <v>0</v>
      </c>
      <c r="K261" s="220" t="s">
        <v>150</v>
      </c>
      <c r="L261" s="44"/>
      <c r="M261" s="225" t="s">
        <v>1</v>
      </c>
      <c r="N261" s="226" t="s">
        <v>41</v>
      </c>
      <c r="O261" s="91"/>
      <c r="P261" s="227">
        <f>O261*H261</f>
        <v>0</v>
      </c>
      <c r="Q261" s="227">
        <v>0</v>
      </c>
      <c r="R261" s="227">
        <f>Q261*H261</f>
        <v>0</v>
      </c>
      <c r="S261" s="227">
        <v>0</v>
      </c>
      <c r="T261" s="22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9" t="s">
        <v>262</v>
      </c>
      <c r="AT261" s="229" t="s">
        <v>146</v>
      </c>
      <c r="AU261" s="229" t="s">
        <v>86</v>
      </c>
      <c r="AY261" s="17" t="s">
        <v>144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7" t="s">
        <v>84</v>
      </c>
      <c r="BK261" s="230">
        <f>ROUND(I261*H261,2)</f>
        <v>0</v>
      </c>
      <c r="BL261" s="17" t="s">
        <v>262</v>
      </c>
      <c r="BM261" s="229" t="s">
        <v>2038</v>
      </c>
    </row>
    <row r="262" s="2" customFormat="1">
      <c r="A262" s="38"/>
      <c r="B262" s="39"/>
      <c r="C262" s="40"/>
      <c r="D262" s="231" t="s">
        <v>153</v>
      </c>
      <c r="E262" s="40"/>
      <c r="F262" s="232" t="s">
        <v>2039</v>
      </c>
      <c r="G262" s="40"/>
      <c r="H262" s="40"/>
      <c r="I262" s="233"/>
      <c r="J262" s="40"/>
      <c r="K262" s="40"/>
      <c r="L262" s="44"/>
      <c r="M262" s="234"/>
      <c r="N262" s="235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153</v>
      </c>
      <c r="AU262" s="17" t="s">
        <v>86</v>
      </c>
    </row>
    <row r="263" s="12" customFormat="1" ht="22.8" customHeight="1">
      <c r="A263" s="12"/>
      <c r="B263" s="202"/>
      <c r="C263" s="203"/>
      <c r="D263" s="204" t="s">
        <v>75</v>
      </c>
      <c r="E263" s="216" t="s">
        <v>2040</v>
      </c>
      <c r="F263" s="216" t="s">
        <v>2041</v>
      </c>
      <c r="G263" s="203"/>
      <c r="H263" s="203"/>
      <c r="I263" s="206"/>
      <c r="J263" s="217">
        <f>BK263</f>
        <v>0</v>
      </c>
      <c r="K263" s="203"/>
      <c r="L263" s="208"/>
      <c r="M263" s="209"/>
      <c r="N263" s="210"/>
      <c r="O263" s="210"/>
      <c r="P263" s="211">
        <f>SUM(P264:P296)</f>
        <v>0</v>
      </c>
      <c r="Q263" s="210"/>
      <c r="R263" s="211">
        <f>SUM(R264:R296)</f>
        <v>0.049349999999999998</v>
      </c>
      <c r="S263" s="210"/>
      <c r="T263" s="212">
        <f>SUM(T264:T296)</f>
        <v>0.1103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3" t="s">
        <v>86</v>
      </c>
      <c r="AT263" s="214" t="s">
        <v>75</v>
      </c>
      <c r="AU263" s="214" t="s">
        <v>84</v>
      </c>
      <c r="AY263" s="213" t="s">
        <v>144</v>
      </c>
      <c r="BK263" s="215">
        <f>SUM(BK264:BK296)</f>
        <v>0</v>
      </c>
    </row>
    <row r="264" s="2" customFormat="1" ht="16.5" customHeight="1">
      <c r="A264" s="38"/>
      <c r="B264" s="39"/>
      <c r="C264" s="218" t="s">
        <v>84</v>
      </c>
      <c r="D264" s="218" t="s">
        <v>146</v>
      </c>
      <c r="E264" s="219" t="s">
        <v>2042</v>
      </c>
      <c r="F264" s="220" t="s">
        <v>2043</v>
      </c>
      <c r="G264" s="221" t="s">
        <v>2007</v>
      </c>
      <c r="H264" s="222">
        <v>1</v>
      </c>
      <c r="I264" s="223"/>
      <c r="J264" s="224">
        <f>ROUND(I264*H264,2)</f>
        <v>0</v>
      </c>
      <c r="K264" s="220" t="s">
        <v>150</v>
      </c>
      <c r="L264" s="44"/>
      <c r="M264" s="225" t="s">
        <v>1</v>
      </c>
      <c r="N264" s="226" t="s">
        <v>41</v>
      </c>
      <c r="O264" s="91"/>
      <c r="P264" s="227">
        <f>O264*H264</f>
        <v>0</v>
      </c>
      <c r="Q264" s="227">
        <v>0</v>
      </c>
      <c r="R264" s="227">
        <f>Q264*H264</f>
        <v>0</v>
      </c>
      <c r="S264" s="227">
        <v>0.01933</v>
      </c>
      <c r="T264" s="228">
        <f>S264*H264</f>
        <v>0.01933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9" t="s">
        <v>262</v>
      </c>
      <c r="AT264" s="229" t="s">
        <v>146</v>
      </c>
      <c r="AU264" s="229" t="s">
        <v>86</v>
      </c>
      <c r="AY264" s="17" t="s">
        <v>144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17" t="s">
        <v>84</v>
      </c>
      <c r="BK264" s="230">
        <f>ROUND(I264*H264,2)</f>
        <v>0</v>
      </c>
      <c r="BL264" s="17" t="s">
        <v>262</v>
      </c>
      <c r="BM264" s="229" t="s">
        <v>2044</v>
      </c>
    </row>
    <row r="265" s="2" customFormat="1">
      <c r="A265" s="38"/>
      <c r="B265" s="39"/>
      <c r="C265" s="40"/>
      <c r="D265" s="231" t="s">
        <v>153</v>
      </c>
      <c r="E265" s="40"/>
      <c r="F265" s="232" t="s">
        <v>2045</v>
      </c>
      <c r="G265" s="40"/>
      <c r="H265" s="40"/>
      <c r="I265" s="233"/>
      <c r="J265" s="40"/>
      <c r="K265" s="40"/>
      <c r="L265" s="44"/>
      <c r="M265" s="234"/>
      <c r="N265" s="235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153</v>
      </c>
      <c r="AU265" s="17" t="s">
        <v>86</v>
      </c>
    </row>
    <row r="266" s="2" customFormat="1" ht="24.15" customHeight="1">
      <c r="A266" s="38"/>
      <c r="B266" s="39"/>
      <c r="C266" s="218" t="s">
        <v>385</v>
      </c>
      <c r="D266" s="218" t="s">
        <v>146</v>
      </c>
      <c r="E266" s="219" t="s">
        <v>2046</v>
      </c>
      <c r="F266" s="220" t="s">
        <v>2047</v>
      </c>
      <c r="G266" s="221" t="s">
        <v>2007</v>
      </c>
      <c r="H266" s="222">
        <v>2</v>
      </c>
      <c r="I266" s="223"/>
      <c r="J266" s="224">
        <f>ROUND(I266*H266,2)</f>
        <v>0</v>
      </c>
      <c r="K266" s="220" t="s">
        <v>150</v>
      </c>
      <c r="L266" s="44"/>
      <c r="M266" s="225" t="s">
        <v>1</v>
      </c>
      <c r="N266" s="226" t="s">
        <v>41</v>
      </c>
      <c r="O266" s="91"/>
      <c r="P266" s="227">
        <f>O266*H266</f>
        <v>0</v>
      </c>
      <c r="Q266" s="227">
        <v>0.016969999999999999</v>
      </c>
      <c r="R266" s="227">
        <f>Q266*H266</f>
        <v>0.033939999999999998</v>
      </c>
      <c r="S266" s="227">
        <v>0</v>
      </c>
      <c r="T266" s="228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9" t="s">
        <v>262</v>
      </c>
      <c r="AT266" s="229" t="s">
        <v>146</v>
      </c>
      <c r="AU266" s="229" t="s">
        <v>86</v>
      </c>
      <c r="AY266" s="17" t="s">
        <v>144</v>
      </c>
      <c r="BE266" s="230">
        <f>IF(N266="základní",J266,0)</f>
        <v>0</v>
      </c>
      <c r="BF266" s="230">
        <f>IF(N266="snížená",J266,0)</f>
        <v>0</v>
      </c>
      <c r="BG266" s="230">
        <f>IF(N266="zákl. přenesená",J266,0)</f>
        <v>0</v>
      </c>
      <c r="BH266" s="230">
        <f>IF(N266="sníž. přenesená",J266,0)</f>
        <v>0</v>
      </c>
      <c r="BI266" s="230">
        <f>IF(N266="nulová",J266,0)</f>
        <v>0</v>
      </c>
      <c r="BJ266" s="17" t="s">
        <v>84</v>
      </c>
      <c r="BK266" s="230">
        <f>ROUND(I266*H266,2)</f>
        <v>0</v>
      </c>
      <c r="BL266" s="17" t="s">
        <v>262</v>
      </c>
      <c r="BM266" s="229" t="s">
        <v>2048</v>
      </c>
    </row>
    <row r="267" s="2" customFormat="1">
      <c r="A267" s="38"/>
      <c r="B267" s="39"/>
      <c r="C267" s="40"/>
      <c r="D267" s="231" t="s">
        <v>153</v>
      </c>
      <c r="E267" s="40"/>
      <c r="F267" s="232" t="s">
        <v>2049</v>
      </c>
      <c r="G267" s="40"/>
      <c r="H267" s="40"/>
      <c r="I267" s="233"/>
      <c r="J267" s="40"/>
      <c r="K267" s="40"/>
      <c r="L267" s="44"/>
      <c r="M267" s="234"/>
      <c r="N267" s="235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153</v>
      </c>
      <c r="AU267" s="17" t="s">
        <v>86</v>
      </c>
    </row>
    <row r="268" s="2" customFormat="1" ht="16.5" customHeight="1">
      <c r="A268" s="38"/>
      <c r="B268" s="39"/>
      <c r="C268" s="218" t="s">
        <v>391</v>
      </c>
      <c r="D268" s="218" t="s">
        <v>146</v>
      </c>
      <c r="E268" s="219" t="s">
        <v>2050</v>
      </c>
      <c r="F268" s="220" t="s">
        <v>2051</v>
      </c>
      <c r="G268" s="221" t="s">
        <v>637</v>
      </c>
      <c r="H268" s="222">
        <v>2</v>
      </c>
      <c r="I268" s="223"/>
      <c r="J268" s="224">
        <f>ROUND(I268*H268,2)</f>
        <v>0</v>
      </c>
      <c r="K268" s="220" t="s">
        <v>150</v>
      </c>
      <c r="L268" s="44"/>
      <c r="M268" s="225" t="s">
        <v>1</v>
      </c>
      <c r="N268" s="226" t="s">
        <v>41</v>
      </c>
      <c r="O268" s="91"/>
      <c r="P268" s="227">
        <f>O268*H268</f>
        <v>0</v>
      </c>
      <c r="Q268" s="227">
        <v>0</v>
      </c>
      <c r="R268" s="227">
        <f>Q268*H268</f>
        <v>0</v>
      </c>
      <c r="S268" s="227">
        <v>0</v>
      </c>
      <c r="T268" s="22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262</v>
      </c>
      <c r="AT268" s="229" t="s">
        <v>146</v>
      </c>
      <c r="AU268" s="229" t="s">
        <v>86</v>
      </c>
      <c r="AY268" s="17" t="s">
        <v>144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84</v>
      </c>
      <c r="BK268" s="230">
        <f>ROUND(I268*H268,2)</f>
        <v>0</v>
      </c>
      <c r="BL268" s="17" t="s">
        <v>262</v>
      </c>
      <c r="BM268" s="229" t="s">
        <v>2052</v>
      </c>
    </row>
    <row r="269" s="2" customFormat="1">
      <c r="A269" s="38"/>
      <c r="B269" s="39"/>
      <c r="C269" s="40"/>
      <c r="D269" s="231" t="s">
        <v>153</v>
      </c>
      <c r="E269" s="40"/>
      <c r="F269" s="232" t="s">
        <v>2053</v>
      </c>
      <c r="G269" s="40"/>
      <c r="H269" s="40"/>
      <c r="I269" s="233"/>
      <c r="J269" s="40"/>
      <c r="K269" s="40"/>
      <c r="L269" s="44"/>
      <c r="M269" s="234"/>
      <c r="N269" s="235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153</v>
      </c>
      <c r="AU269" s="17" t="s">
        <v>86</v>
      </c>
    </row>
    <row r="270" s="2" customFormat="1" ht="24.15" customHeight="1">
      <c r="A270" s="38"/>
      <c r="B270" s="39"/>
      <c r="C270" s="269" t="s">
        <v>395</v>
      </c>
      <c r="D270" s="269" t="s">
        <v>193</v>
      </c>
      <c r="E270" s="270" t="s">
        <v>2054</v>
      </c>
      <c r="F270" s="271" t="s">
        <v>2055</v>
      </c>
      <c r="G270" s="272" t="s">
        <v>637</v>
      </c>
      <c r="H270" s="273">
        <v>2</v>
      </c>
      <c r="I270" s="274"/>
      <c r="J270" s="275">
        <f>ROUND(I270*H270,2)</f>
        <v>0</v>
      </c>
      <c r="K270" s="271" t="s">
        <v>150</v>
      </c>
      <c r="L270" s="276"/>
      <c r="M270" s="277" t="s">
        <v>1</v>
      </c>
      <c r="N270" s="278" t="s">
        <v>41</v>
      </c>
      <c r="O270" s="91"/>
      <c r="P270" s="227">
        <f>O270*H270</f>
        <v>0</v>
      </c>
      <c r="Q270" s="227">
        <v>0.0012800000000000001</v>
      </c>
      <c r="R270" s="227">
        <f>Q270*H270</f>
        <v>0.0025600000000000002</v>
      </c>
      <c r="S270" s="227">
        <v>0</v>
      </c>
      <c r="T270" s="228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9" t="s">
        <v>380</v>
      </c>
      <c r="AT270" s="229" t="s">
        <v>193</v>
      </c>
      <c r="AU270" s="229" t="s">
        <v>86</v>
      </c>
      <c r="AY270" s="17" t="s">
        <v>144</v>
      </c>
      <c r="BE270" s="230">
        <f>IF(N270="základní",J270,0)</f>
        <v>0</v>
      </c>
      <c r="BF270" s="230">
        <f>IF(N270="snížená",J270,0)</f>
        <v>0</v>
      </c>
      <c r="BG270" s="230">
        <f>IF(N270="zákl. přenesená",J270,0)</f>
        <v>0</v>
      </c>
      <c r="BH270" s="230">
        <f>IF(N270="sníž. přenesená",J270,0)</f>
        <v>0</v>
      </c>
      <c r="BI270" s="230">
        <f>IF(N270="nulová",J270,0)</f>
        <v>0</v>
      </c>
      <c r="BJ270" s="17" t="s">
        <v>84</v>
      </c>
      <c r="BK270" s="230">
        <f>ROUND(I270*H270,2)</f>
        <v>0</v>
      </c>
      <c r="BL270" s="17" t="s">
        <v>262</v>
      </c>
      <c r="BM270" s="229" t="s">
        <v>2056</v>
      </c>
    </row>
    <row r="271" s="2" customFormat="1" ht="16.5" customHeight="1">
      <c r="A271" s="38"/>
      <c r="B271" s="39"/>
      <c r="C271" s="218" t="s">
        <v>86</v>
      </c>
      <c r="D271" s="218" t="s">
        <v>146</v>
      </c>
      <c r="E271" s="219" t="s">
        <v>2057</v>
      </c>
      <c r="F271" s="220" t="s">
        <v>2058</v>
      </c>
      <c r="G271" s="221" t="s">
        <v>2007</v>
      </c>
      <c r="H271" s="222">
        <v>2</v>
      </c>
      <c r="I271" s="223"/>
      <c r="J271" s="224">
        <f>ROUND(I271*H271,2)</f>
        <v>0</v>
      </c>
      <c r="K271" s="220" t="s">
        <v>150</v>
      </c>
      <c r="L271" s="44"/>
      <c r="M271" s="225" t="s">
        <v>1</v>
      </c>
      <c r="N271" s="226" t="s">
        <v>41</v>
      </c>
      <c r="O271" s="91"/>
      <c r="P271" s="227">
        <f>O271*H271</f>
        <v>0</v>
      </c>
      <c r="Q271" s="227">
        <v>0</v>
      </c>
      <c r="R271" s="227">
        <f>Q271*H271</f>
        <v>0</v>
      </c>
      <c r="S271" s="227">
        <v>0.019460000000000002</v>
      </c>
      <c r="T271" s="228">
        <f>S271*H271</f>
        <v>0.038920000000000003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9" t="s">
        <v>262</v>
      </c>
      <c r="AT271" s="229" t="s">
        <v>146</v>
      </c>
      <c r="AU271" s="229" t="s">
        <v>86</v>
      </c>
      <c r="AY271" s="17" t="s">
        <v>144</v>
      </c>
      <c r="BE271" s="230">
        <f>IF(N271="základní",J271,0)</f>
        <v>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17" t="s">
        <v>84</v>
      </c>
      <c r="BK271" s="230">
        <f>ROUND(I271*H271,2)</f>
        <v>0</v>
      </c>
      <c r="BL271" s="17" t="s">
        <v>262</v>
      </c>
      <c r="BM271" s="229" t="s">
        <v>2059</v>
      </c>
    </row>
    <row r="272" s="2" customFormat="1">
      <c r="A272" s="38"/>
      <c r="B272" s="39"/>
      <c r="C272" s="40"/>
      <c r="D272" s="231" t="s">
        <v>153</v>
      </c>
      <c r="E272" s="40"/>
      <c r="F272" s="232" t="s">
        <v>2060</v>
      </c>
      <c r="G272" s="40"/>
      <c r="H272" s="40"/>
      <c r="I272" s="233"/>
      <c r="J272" s="40"/>
      <c r="K272" s="40"/>
      <c r="L272" s="44"/>
      <c r="M272" s="234"/>
      <c r="N272" s="235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153</v>
      </c>
      <c r="AU272" s="17" t="s">
        <v>86</v>
      </c>
    </row>
    <row r="273" s="2" customFormat="1" ht="24.15" customHeight="1">
      <c r="A273" s="38"/>
      <c r="B273" s="39"/>
      <c r="C273" s="218" t="s">
        <v>174</v>
      </c>
      <c r="D273" s="218" t="s">
        <v>146</v>
      </c>
      <c r="E273" s="219" t="s">
        <v>2061</v>
      </c>
      <c r="F273" s="220" t="s">
        <v>2062</v>
      </c>
      <c r="G273" s="221" t="s">
        <v>2007</v>
      </c>
      <c r="H273" s="222">
        <v>1</v>
      </c>
      <c r="I273" s="223"/>
      <c r="J273" s="224">
        <f>ROUND(I273*H273,2)</f>
        <v>0</v>
      </c>
      <c r="K273" s="220" t="s">
        <v>150</v>
      </c>
      <c r="L273" s="44"/>
      <c r="M273" s="225" t="s">
        <v>1</v>
      </c>
      <c r="N273" s="226" t="s">
        <v>41</v>
      </c>
      <c r="O273" s="91"/>
      <c r="P273" s="227">
        <f>O273*H273</f>
        <v>0</v>
      </c>
      <c r="Q273" s="227">
        <v>0</v>
      </c>
      <c r="R273" s="227">
        <f>Q273*H273</f>
        <v>0</v>
      </c>
      <c r="S273" s="227">
        <v>0.0091999999999999998</v>
      </c>
      <c r="T273" s="228">
        <f>S273*H273</f>
        <v>0.0091999999999999998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9" t="s">
        <v>262</v>
      </c>
      <c r="AT273" s="229" t="s">
        <v>146</v>
      </c>
      <c r="AU273" s="229" t="s">
        <v>86</v>
      </c>
      <c r="AY273" s="17" t="s">
        <v>144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17" t="s">
        <v>84</v>
      </c>
      <c r="BK273" s="230">
        <f>ROUND(I273*H273,2)</f>
        <v>0</v>
      </c>
      <c r="BL273" s="17" t="s">
        <v>262</v>
      </c>
      <c r="BM273" s="229" t="s">
        <v>2063</v>
      </c>
    </row>
    <row r="274" s="2" customFormat="1">
      <c r="A274" s="38"/>
      <c r="B274" s="39"/>
      <c r="C274" s="40"/>
      <c r="D274" s="231" t="s">
        <v>153</v>
      </c>
      <c r="E274" s="40"/>
      <c r="F274" s="232" t="s">
        <v>2064</v>
      </c>
      <c r="G274" s="40"/>
      <c r="H274" s="40"/>
      <c r="I274" s="233"/>
      <c r="J274" s="40"/>
      <c r="K274" s="40"/>
      <c r="L274" s="44"/>
      <c r="M274" s="234"/>
      <c r="N274" s="235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153</v>
      </c>
      <c r="AU274" s="17" t="s">
        <v>86</v>
      </c>
    </row>
    <row r="275" s="2" customFormat="1" ht="16.5" customHeight="1">
      <c r="A275" s="38"/>
      <c r="B275" s="39"/>
      <c r="C275" s="218" t="s">
        <v>151</v>
      </c>
      <c r="D275" s="218" t="s">
        <v>146</v>
      </c>
      <c r="E275" s="219" t="s">
        <v>2065</v>
      </c>
      <c r="F275" s="220" t="s">
        <v>2066</v>
      </c>
      <c r="G275" s="221" t="s">
        <v>2007</v>
      </c>
      <c r="H275" s="222">
        <v>2</v>
      </c>
      <c r="I275" s="223"/>
      <c r="J275" s="224">
        <f>ROUND(I275*H275,2)</f>
        <v>0</v>
      </c>
      <c r="K275" s="220" t="s">
        <v>150</v>
      </c>
      <c r="L275" s="44"/>
      <c r="M275" s="225" t="s">
        <v>1</v>
      </c>
      <c r="N275" s="226" t="s">
        <v>41</v>
      </c>
      <c r="O275" s="91"/>
      <c r="P275" s="227">
        <f>O275*H275</f>
        <v>0</v>
      </c>
      <c r="Q275" s="227">
        <v>0</v>
      </c>
      <c r="R275" s="227">
        <f>Q275*H275</f>
        <v>0</v>
      </c>
      <c r="S275" s="227">
        <v>0.017500000000000002</v>
      </c>
      <c r="T275" s="228">
        <f>S275*H275</f>
        <v>0.035000000000000003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9" t="s">
        <v>262</v>
      </c>
      <c r="AT275" s="229" t="s">
        <v>146</v>
      </c>
      <c r="AU275" s="229" t="s">
        <v>86</v>
      </c>
      <c r="AY275" s="17" t="s">
        <v>144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17" t="s">
        <v>84</v>
      </c>
      <c r="BK275" s="230">
        <f>ROUND(I275*H275,2)</f>
        <v>0</v>
      </c>
      <c r="BL275" s="17" t="s">
        <v>262</v>
      </c>
      <c r="BM275" s="229" t="s">
        <v>2067</v>
      </c>
    </row>
    <row r="276" s="2" customFormat="1">
      <c r="A276" s="38"/>
      <c r="B276" s="39"/>
      <c r="C276" s="40"/>
      <c r="D276" s="231" t="s">
        <v>153</v>
      </c>
      <c r="E276" s="40"/>
      <c r="F276" s="232" t="s">
        <v>2068</v>
      </c>
      <c r="G276" s="40"/>
      <c r="H276" s="40"/>
      <c r="I276" s="233"/>
      <c r="J276" s="40"/>
      <c r="K276" s="40"/>
      <c r="L276" s="44"/>
      <c r="M276" s="234"/>
      <c r="N276" s="235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153</v>
      </c>
      <c r="AU276" s="17" t="s">
        <v>86</v>
      </c>
    </row>
    <row r="277" s="2" customFormat="1" ht="16.5" customHeight="1">
      <c r="A277" s="38"/>
      <c r="B277" s="39"/>
      <c r="C277" s="218" t="s">
        <v>197</v>
      </c>
      <c r="D277" s="218" t="s">
        <v>146</v>
      </c>
      <c r="E277" s="219" t="s">
        <v>2069</v>
      </c>
      <c r="F277" s="220" t="s">
        <v>2070</v>
      </c>
      <c r="G277" s="221" t="s">
        <v>637</v>
      </c>
      <c r="H277" s="222">
        <v>3</v>
      </c>
      <c r="I277" s="223"/>
      <c r="J277" s="224">
        <f>ROUND(I277*H277,2)</f>
        <v>0</v>
      </c>
      <c r="K277" s="220" t="s">
        <v>150</v>
      </c>
      <c r="L277" s="44"/>
      <c r="M277" s="225" t="s">
        <v>1</v>
      </c>
      <c r="N277" s="226" t="s">
        <v>41</v>
      </c>
      <c r="O277" s="91"/>
      <c r="P277" s="227">
        <f>O277*H277</f>
        <v>0</v>
      </c>
      <c r="Q277" s="227">
        <v>0</v>
      </c>
      <c r="R277" s="227">
        <f>Q277*H277</f>
        <v>0</v>
      </c>
      <c r="S277" s="227">
        <v>0.00048999999999999998</v>
      </c>
      <c r="T277" s="228">
        <f>S277*H277</f>
        <v>0.00147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9" t="s">
        <v>262</v>
      </c>
      <c r="AT277" s="229" t="s">
        <v>146</v>
      </c>
      <c r="AU277" s="229" t="s">
        <v>86</v>
      </c>
      <c r="AY277" s="17" t="s">
        <v>144</v>
      </c>
      <c r="BE277" s="230">
        <f>IF(N277="základní",J277,0)</f>
        <v>0</v>
      </c>
      <c r="BF277" s="230">
        <f>IF(N277="snížená",J277,0)</f>
        <v>0</v>
      </c>
      <c r="BG277" s="230">
        <f>IF(N277="zákl. přenesená",J277,0)</f>
        <v>0</v>
      </c>
      <c r="BH277" s="230">
        <f>IF(N277="sníž. přenesená",J277,0)</f>
        <v>0</v>
      </c>
      <c r="BI277" s="230">
        <f>IF(N277="nulová",J277,0)</f>
        <v>0</v>
      </c>
      <c r="BJ277" s="17" t="s">
        <v>84</v>
      </c>
      <c r="BK277" s="230">
        <f>ROUND(I277*H277,2)</f>
        <v>0</v>
      </c>
      <c r="BL277" s="17" t="s">
        <v>262</v>
      </c>
      <c r="BM277" s="229" t="s">
        <v>2071</v>
      </c>
    </row>
    <row r="278" s="2" customFormat="1">
      <c r="A278" s="38"/>
      <c r="B278" s="39"/>
      <c r="C278" s="40"/>
      <c r="D278" s="231" t="s">
        <v>153</v>
      </c>
      <c r="E278" s="40"/>
      <c r="F278" s="232" t="s">
        <v>2072</v>
      </c>
      <c r="G278" s="40"/>
      <c r="H278" s="40"/>
      <c r="I278" s="233"/>
      <c r="J278" s="40"/>
      <c r="K278" s="40"/>
      <c r="L278" s="44"/>
      <c r="M278" s="234"/>
      <c r="N278" s="235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153</v>
      </c>
      <c r="AU278" s="17" t="s">
        <v>86</v>
      </c>
    </row>
    <row r="279" s="2" customFormat="1" ht="24.15" customHeight="1">
      <c r="A279" s="38"/>
      <c r="B279" s="39"/>
      <c r="C279" s="218" t="s">
        <v>920</v>
      </c>
      <c r="D279" s="218" t="s">
        <v>146</v>
      </c>
      <c r="E279" s="219" t="s">
        <v>2073</v>
      </c>
      <c r="F279" s="220" t="s">
        <v>2074</v>
      </c>
      <c r="G279" s="221" t="s">
        <v>2007</v>
      </c>
      <c r="H279" s="222">
        <v>8</v>
      </c>
      <c r="I279" s="223"/>
      <c r="J279" s="224">
        <f>ROUND(I279*H279,2)</f>
        <v>0</v>
      </c>
      <c r="K279" s="220" t="s">
        <v>150</v>
      </c>
      <c r="L279" s="44"/>
      <c r="M279" s="225" t="s">
        <v>1</v>
      </c>
      <c r="N279" s="226" t="s">
        <v>41</v>
      </c>
      <c r="O279" s="91"/>
      <c r="P279" s="227">
        <f>O279*H279</f>
        <v>0</v>
      </c>
      <c r="Q279" s="227">
        <v>0.00024000000000000001</v>
      </c>
      <c r="R279" s="227">
        <f>Q279*H279</f>
        <v>0.0019200000000000001</v>
      </c>
      <c r="S279" s="227">
        <v>0</v>
      </c>
      <c r="T279" s="228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9" t="s">
        <v>262</v>
      </c>
      <c r="AT279" s="229" t="s">
        <v>146</v>
      </c>
      <c r="AU279" s="229" t="s">
        <v>86</v>
      </c>
      <c r="AY279" s="17" t="s">
        <v>144</v>
      </c>
      <c r="BE279" s="230">
        <f>IF(N279="základní",J279,0)</f>
        <v>0</v>
      </c>
      <c r="BF279" s="230">
        <f>IF(N279="snížená",J279,0)</f>
        <v>0</v>
      </c>
      <c r="BG279" s="230">
        <f>IF(N279="zákl. přenesená",J279,0)</f>
        <v>0</v>
      </c>
      <c r="BH279" s="230">
        <f>IF(N279="sníž. přenesená",J279,0)</f>
        <v>0</v>
      </c>
      <c r="BI279" s="230">
        <f>IF(N279="nulová",J279,0)</f>
        <v>0</v>
      </c>
      <c r="BJ279" s="17" t="s">
        <v>84</v>
      </c>
      <c r="BK279" s="230">
        <f>ROUND(I279*H279,2)</f>
        <v>0</v>
      </c>
      <c r="BL279" s="17" t="s">
        <v>262</v>
      </c>
      <c r="BM279" s="229" t="s">
        <v>2075</v>
      </c>
    </row>
    <row r="280" s="2" customFormat="1">
      <c r="A280" s="38"/>
      <c r="B280" s="39"/>
      <c r="C280" s="40"/>
      <c r="D280" s="231" t="s">
        <v>153</v>
      </c>
      <c r="E280" s="40"/>
      <c r="F280" s="232" t="s">
        <v>2076</v>
      </c>
      <c r="G280" s="40"/>
      <c r="H280" s="40"/>
      <c r="I280" s="233"/>
      <c r="J280" s="40"/>
      <c r="K280" s="40"/>
      <c r="L280" s="44"/>
      <c r="M280" s="234"/>
      <c r="N280" s="235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153</v>
      </c>
      <c r="AU280" s="17" t="s">
        <v>86</v>
      </c>
    </row>
    <row r="281" s="2" customFormat="1" ht="16.5" customHeight="1">
      <c r="A281" s="38"/>
      <c r="B281" s="39"/>
      <c r="C281" s="218" t="s">
        <v>192</v>
      </c>
      <c r="D281" s="218" t="s">
        <v>146</v>
      </c>
      <c r="E281" s="219" t="s">
        <v>2077</v>
      </c>
      <c r="F281" s="220" t="s">
        <v>2078</v>
      </c>
      <c r="G281" s="221" t="s">
        <v>2007</v>
      </c>
      <c r="H281" s="222">
        <v>3</v>
      </c>
      <c r="I281" s="223"/>
      <c r="J281" s="224">
        <f>ROUND(I281*H281,2)</f>
        <v>0</v>
      </c>
      <c r="K281" s="220" t="s">
        <v>150</v>
      </c>
      <c r="L281" s="44"/>
      <c r="M281" s="225" t="s">
        <v>1</v>
      </c>
      <c r="N281" s="226" t="s">
        <v>41</v>
      </c>
      <c r="O281" s="91"/>
      <c r="P281" s="227">
        <f>O281*H281</f>
        <v>0</v>
      </c>
      <c r="Q281" s="227">
        <v>0</v>
      </c>
      <c r="R281" s="227">
        <f>Q281*H281</f>
        <v>0</v>
      </c>
      <c r="S281" s="227">
        <v>0.00156</v>
      </c>
      <c r="T281" s="228">
        <f>S281*H281</f>
        <v>0.0046800000000000001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9" t="s">
        <v>262</v>
      </c>
      <c r="AT281" s="229" t="s">
        <v>146</v>
      </c>
      <c r="AU281" s="229" t="s">
        <v>86</v>
      </c>
      <c r="AY281" s="17" t="s">
        <v>144</v>
      </c>
      <c r="BE281" s="230">
        <f>IF(N281="základní",J281,0)</f>
        <v>0</v>
      </c>
      <c r="BF281" s="230">
        <f>IF(N281="snížená",J281,0)</f>
        <v>0</v>
      </c>
      <c r="BG281" s="230">
        <f>IF(N281="zákl. přenesená",J281,0)</f>
        <v>0</v>
      </c>
      <c r="BH281" s="230">
        <f>IF(N281="sníž. přenesená",J281,0)</f>
        <v>0</v>
      </c>
      <c r="BI281" s="230">
        <f>IF(N281="nulová",J281,0)</f>
        <v>0</v>
      </c>
      <c r="BJ281" s="17" t="s">
        <v>84</v>
      </c>
      <c r="BK281" s="230">
        <f>ROUND(I281*H281,2)</f>
        <v>0</v>
      </c>
      <c r="BL281" s="17" t="s">
        <v>262</v>
      </c>
      <c r="BM281" s="229" t="s">
        <v>2079</v>
      </c>
    </row>
    <row r="282" s="2" customFormat="1">
      <c r="A282" s="38"/>
      <c r="B282" s="39"/>
      <c r="C282" s="40"/>
      <c r="D282" s="231" t="s">
        <v>153</v>
      </c>
      <c r="E282" s="40"/>
      <c r="F282" s="232" t="s">
        <v>2080</v>
      </c>
      <c r="G282" s="40"/>
      <c r="H282" s="40"/>
      <c r="I282" s="233"/>
      <c r="J282" s="40"/>
      <c r="K282" s="40"/>
      <c r="L282" s="44"/>
      <c r="M282" s="234"/>
      <c r="N282" s="235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153</v>
      </c>
      <c r="AU282" s="17" t="s">
        <v>86</v>
      </c>
    </row>
    <row r="283" s="2" customFormat="1" ht="24.15" customHeight="1">
      <c r="A283" s="38"/>
      <c r="B283" s="39"/>
      <c r="C283" s="218" t="s">
        <v>295</v>
      </c>
      <c r="D283" s="218" t="s">
        <v>146</v>
      </c>
      <c r="E283" s="219" t="s">
        <v>2081</v>
      </c>
      <c r="F283" s="220" t="s">
        <v>2082</v>
      </c>
      <c r="G283" s="221" t="s">
        <v>2007</v>
      </c>
      <c r="H283" s="222">
        <v>1</v>
      </c>
      <c r="I283" s="223"/>
      <c r="J283" s="224">
        <f>ROUND(I283*H283,2)</f>
        <v>0</v>
      </c>
      <c r="K283" s="220" t="s">
        <v>150</v>
      </c>
      <c r="L283" s="44"/>
      <c r="M283" s="225" t="s">
        <v>1</v>
      </c>
      <c r="N283" s="226" t="s">
        <v>41</v>
      </c>
      <c r="O283" s="91"/>
      <c r="P283" s="227">
        <f>O283*H283</f>
        <v>0</v>
      </c>
      <c r="Q283" s="227">
        <v>0.0018</v>
      </c>
      <c r="R283" s="227">
        <f>Q283*H283</f>
        <v>0.0018</v>
      </c>
      <c r="S283" s="227">
        <v>0</v>
      </c>
      <c r="T283" s="228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9" t="s">
        <v>262</v>
      </c>
      <c r="AT283" s="229" t="s">
        <v>146</v>
      </c>
      <c r="AU283" s="229" t="s">
        <v>86</v>
      </c>
      <c r="AY283" s="17" t="s">
        <v>144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17" t="s">
        <v>84</v>
      </c>
      <c r="BK283" s="230">
        <f>ROUND(I283*H283,2)</f>
        <v>0</v>
      </c>
      <c r="BL283" s="17" t="s">
        <v>262</v>
      </c>
      <c r="BM283" s="229" t="s">
        <v>2083</v>
      </c>
    </row>
    <row r="284" s="2" customFormat="1">
      <c r="A284" s="38"/>
      <c r="B284" s="39"/>
      <c r="C284" s="40"/>
      <c r="D284" s="231" t="s">
        <v>153</v>
      </c>
      <c r="E284" s="40"/>
      <c r="F284" s="232" t="s">
        <v>2084</v>
      </c>
      <c r="G284" s="40"/>
      <c r="H284" s="40"/>
      <c r="I284" s="233"/>
      <c r="J284" s="40"/>
      <c r="K284" s="40"/>
      <c r="L284" s="44"/>
      <c r="M284" s="234"/>
      <c r="N284" s="235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153</v>
      </c>
      <c r="AU284" s="17" t="s">
        <v>86</v>
      </c>
    </row>
    <row r="285" s="2" customFormat="1" ht="16.5" customHeight="1">
      <c r="A285" s="38"/>
      <c r="B285" s="39"/>
      <c r="C285" s="218" t="s">
        <v>285</v>
      </c>
      <c r="D285" s="218" t="s">
        <v>146</v>
      </c>
      <c r="E285" s="219" t="s">
        <v>2085</v>
      </c>
      <c r="F285" s="220" t="s">
        <v>2086</v>
      </c>
      <c r="G285" s="221" t="s">
        <v>2007</v>
      </c>
      <c r="H285" s="222">
        <v>2</v>
      </c>
      <c r="I285" s="223"/>
      <c r="J285" s="224">
        <f>ROUND(I285*H285,2)</f>
        <v>0</v>
      </c>
      <c r="K285" s="220" t="s">
        <v>150</v>
      </c>
      <c r="L285" s="44"/>
      <c r="M285" s="225" t="s">
        <v>1</v>
      </c>
      <c r="N285" s="226" t="s">
        <v>41</v>
      </c>
      <c r="O285" s="91"/>
      <c r="P285" s="227">
        <f>O285*H285</f>
        <v>0</v>
      </c>
      <c r="Q285" s="227">
        <v>0.0018400000000000001</v>
      </c>
      <c r="R285" s="227">
        <f>Q285*H285</f>
        <v>0.0036800000000000001</v>
      </c>
      <c r="S285" s="227">
        <v>0</v>
      </c>
      <c r="T285" s="228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9" t="s">
        <v>262</v>
      </c>
      <c r="AT285" s="229" t="s">
        <v>146</v>
      </c>
      <c r="AU285" s="229" t="s">
        <v>86</v>
      </c>
      <c r="AY285" s="17" t="s">
        <v>144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17" t="s">
        <v>84</v>
      </c>
      <c r="BK285" s="230">
        <f>ROUND(I285*H285,2)</f>
        <v>0</v>
      </c>
      <c r="BL285" s="17" t="s">
        <v>262</v>
      </c>
      <c r="BM285" s="229" t="s">
        <v>2087</v>
      </c>
    </row>
    <row r="286" s="2" customFormat="1">
      <c r="A286" s="38"/>
      <c r="B286" s="39"/>
      <c r="C286" s="40"/>
      <c r="D286" s="231" t="s">
        <v>153</v>
      </c>
      <c r="E286" s="40"/>
      <c r="F286" s="232" t="s">
        <v>2088</v>
      </c>
      <c r="G286" s="40"/>
      <c r="H286" s="40"/>
      <c r="I286" s="233"/>
      <c r="J286" s="40"/>
      <c r="K286" s="40"/>
      <c r="L286" s="44"/>
      <c r="M286" s="234"/>
      <c r="N286" s="235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153</v>
      </c>
      <c r="AU286" s="17" t="s">
        <v>86</v>
      </c>
    </row>
    <row r="287" s="2" customFormat="1" ht="21.75" customHeight="1">
      <c r="A287" s="38"/>
      <c r="B287" s="39"/>
      <c r="C287" s="218" t="s">
        <v>279</v>
      </c>
      <c r="D287" s="218" t="s">
        <v>146</v>
      </c>
      <c r="E287" s="219" t="s">
        <v>2089</v>
      </c>
      <c r="F287" s="220" t="s">
        <v>2090</v>
      </c>
      <c r="G287" s="221" t="s">
        <v>2007</v>
      </c>
      <c r="H287" s="222">
        <v>2</v>
      </c>
      <c r="I287" s="223"/>
      <c r="J287" s="224">
        <f>ROUND(I287*H287,2)</f>
        <v>0</v>
      </c>
      <c r="K287" s="220" t="s">
        <v>150</v>
      </c>
      <c r="L287" s="44"/>
      <c r="M287" s="225" t="s">
        <v>1</v>
      </c>
      <c r="N287" s="226" t="s">
        <v>41</v>
      </c>
      <c r="O287" s="91"/>
      <c r="P287" s="227">
        <f>O287*H287</f>
        <v>0</v>
      </c>
      <c r="Q287" s="227">
        <v>0.00214</v>
      </c>
      <c r="R287" s="227">
        <f>Q287*H287</f>
        <v>0.00428</v>
      </c>
      <c r="S287" s="227">
        <v>0</v>
      </c>
      <c r="T287" s="228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9" t="s">
        <v>262</v>
      </c>
      <c r="AT287" s="229" t="s">
        <v>146</v>
      </c>
      <c r="AU287" s="229" t="s">
        <v>86</v>
      </c>
      <c r="AY287" s="17" t="s">
        <v>144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17" t="s">
        <v>84</v>
      </c>
      <c r="BK287" s="230">
        <f>ROUND(I287*H287,2)</f>
        <v>0</v>
      </c>
      <c r="BL287" s="17" t="s">
        <v>262</v>
      </c>
      <c r="BM287" s="229" t="s">
        <v>2091</v>
      </c>
    </row>
    <row r="288" s="2" customFormat="1">
      <c r="A288" s="38"/>
      <c r="B288" s="39"/>
      <c r="C288" s="40"/>
      <c r="D288" s="231" t="s">
        <v>153</v>
      </c>
      <c r="E288" s="40"/>
      <c r="F288" s="232" t="s">
        <v>2092</v>
      </c>
      <c r="G288" s="40"/>
      <c r="H288" s="40"/>
      <c r="I288" s="233"/>
      <c r="J288" s="40"/>
      <c r="K288" s="40"/>
      <c r="L288" s="44"/>
      <c r="M288" s="234"/>
      <c r="N288" s="235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153</v>
      </c>
      <c r="AU288" s="17" t="s">
        <v>86</v>
      </c>
    </row>
    <row r="289" s="2" customFormat="1" ht="16.5" customHeight="1">
      <c r="A289" s="38"/>
      <c r="B289" s="39"/>
      <c r="C289" s="218" t="s">
        <v>201</v>
      </c>
      <c r="D289" s="218" t="s">
        <v>146</v>
      </c>
      <c r="E289" s="219" t="s">
        <v>2093</v>
      </c>
      <c r="F289" s="220" t="s">
        <v>2094</v>
      </c>
      <c r="G289" s="221" t="s">
        <v>637</v>
      </c>
      <c r="H289" s="222">
        <v>2</v>
      </c>
      <c r="I289" s="223"/>
      <c r="J289" s="224">
        <f>ROUND(I289*H289,2)</f>
        <v>0</v>
      </c>
      <c r="K289" s="220" t="s">
        <v>150</v>
      </c>
      <c r="L289" s="44"/>
      <c r="M289" s="225" t="s">
        <v>1</v>
      </c>
      <c r="N289" s="226" t="s">
        <v>41</v>
      </c>
      <c r="O289" s="91"/>
      <c r="P289" s="227">
        <f>O289*H289</f>
        <v>0</v>
      </c>
      <c r="Q289" s="227">
        <v>0</v>
      </c>
      <c r="R289" s="227">
        <f>Q289*H289</f>
        <v>0</v>
      </c>
      <c r="S289" s="227">
        <v>0.00084999999999999995</v>
      </c>
      <c r="T289" s="228">
        <f>S289*H289</f>
        <v>0.0016999999999999999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9" t="s">
        <v>262</v>
      </c>
      <c r="AT289" s="229" t="s">
        <v>146</v>
      </c>
      <c r="AU289" s="229" t="s">
        <v>86</v>
      </c>
      <c r="AY289" s="17" t="s">
        <v>144</v>
      </c>
      <c r="BE289" s="230">
        <f>IF(N289="základní",J289,0)</f>
        <v>0</v>
      </c>
      <c r="BF289" s="230">
        <f>IF(N289="snížená",J289,0)</f>
        <v>0</v>
      </c>
      <c r="BG289" s="230">
        <f>IF(N289="zákl. přenesená",J289,0)</f>
        <v>0</v>
      </c>
      <c r="BH289" s="230">
        <f>IF(N289="sníž. přenesená",J289,0)</f>
        <v>0</v>
      </c>
      <c r="BI289" s="230">
        <f>IF(N289="nulová",J289,0)</f>
        <v>0</v>
      </c>
      <c r="BJ289" s="17" t="s">
        <v>84</v>
      </c>
      <c r="BK289" s="230">
        <f>ROUND(I289*H289,2)</f>
        <v>0</v>
      </c>
      <c r="BL289" s="17" t="s">
        <v>262</v>
      </c>
      <c r="BM289" s="229" t="s">
        <v>2095</v>
      </c>
    </row>
    <row r="290" s="2" customFormat="1">
      <c r="A290" s="38"/>
      <c r="B290" s="39"/>
      <c r="C290" s="40"/>
      <c r="D290" s="231" t="s">
        <v>153</v>
      </c>
      <c r="E290" s="40"/>
      <c r="F290" s="232" t="s">
        <v>2096</v>
      </c>
      <c r="G290" s="40"/>
      <c r="H290" s="40"/>
      <c r="I290" s="233"/>
      <c r="J290" s="40"/>
      <c r="K290" s="40"/>
      <c r="L290" s="44"/>
      <c r="M290" s="234"/>
      <c r="N290" s="235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153</v>
      </c>
      <c r="AU290" s="17" t="s">
        <v>86</v>
      </c>
    </row>
    <row r="291" s="2" customFormat="1" ht="16.5" customHeight="1">
      <c r="A291" s="38"/>
      <c r="B291" s="39"/>
      <c r="C291" s="218" t="s">
        <v>2097</v>
      </c>
      <c r="D291" s="218" t="s">
        <v>146</v>
      </c>
      <c r="E291" s="219" t="s">
        <v>2098</v>
      </c>
      <c r="F291" s="220" t="s">
        <v>2099</v>
      </c>
      <c r="G291" s="221" t="s">
        <v>637</v>
      </c>
      <c r="H291" s="222">
        <v>3</v>
      </c>
      <c r="I291" s="223"/>
      <c r="J291" s="224">
        <f>ROUND(I291*H291,2)</f>
        <v>0</v>
      </c>
      <c r="K291" s="220" t="s">
        <v>150</v>
      </c>
      <c r="L291" s="44"/>
      <c r="M291" s="225" t="s">
        <v>1</v>
      </c>
      <c r="N291" s="226" t="s">
        <v>41</v>
      </c>
      <c r="O291" s="91"/>
      <c r="P291" s="227">
        <f>O291*H291</f>
        <v>0</v>
      </c>
      <c r="Q291" s="227">
        <v>0.00019000000000000001</v>
      </c>
      <c r="R291" s="227">
        <f>Q291*H291</f>
        <v>0.00056999999999999998</v>
      </c>
      <c r="S291" s="227">
        <v>0</v>
      </c>
      <c r="T291" s="228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9" t="s">
        <v>262</v>
      </c>
      <c r="AT291" s="229" t="s">
        <v>146</v>
      </c>
      <c r="AU291" s="229" t="s">
        <v>86</v>
      </c>
      <c r="AY291" s="17" t="s">
        <v>144</v>
      </c>
      <c r="BE291" s="230">
        <f>IF(N291="základní",J291,0)</f>
        <v>0</v>
      </c>
      <c r="BF291" s="230">
        <f>IF(N291="snížená",J291,0)</f>
        <v>0</v>
      </c>
      <c r="BG291" s="230">
        <f>IF(N291="zákl. přenesená",J291,0)</f>
        <v>0</v>
      </c>
      <c r="BH291" s="230">
        <f>IF(N291="sníž. přenesená",J291,0)</f>
        <v>0</v>
      </c>
      <c r="BI291" s="230">
        <f>IF(N291="nulová",J291,0)</f>
        <v>0</v>
      </c>
      <c r="BJ291" s="17" t="s">
        <v>84</v>
      </c>
      <c r="BK291" s="230">
        <f>ROUND(I291*H291,2)</f>
        <v>0</v>
      </c>
      <c r="BL291" s="17" t="s">
        <v>262</v>
      </c>
      <c r="BM291" s="229" t="s">
        <v>2100</v>
      </c>
    </row>
    <row r="292" s="2" customFormat="1">
      <c r="A292" s="38"/>
      <c r="B292" s="39"/>
      <c r="C292" s="40"/>
      <c r="D292" s="231" t="s">
        <v>153</v>
      </c>
      <c r="E292" s="40"/>
      <c r="F292" s="232" t="s">
        <v>2101</v>
      </c>
      <c r="G292" s="40"/>
      <c r="H292" s="40"/>
      <c r="I292" s="233"/>
      <c r="J292" s="40"/>
      <c r="K292" s="40"/>
      <c r="L292" s="44"/>
      <c r="M292" s="234"/>
      <c r="N292" s="235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153</v>
      </c>
      <c r="AU292" s="17" t="s">
        <v>86</v>
      </c>
    </row>
    <row r="293" s="2" customFormat="1" ht="21.75" customHeight="1">
      <c r="A293" s="38"/>
      <c r="B293" s="39"/>
      <c r="C293" s="269" t="s">
        <v>2102</v>
      </c>
      <c r="D293" s="269" t="s">
        <v>193</v>
      </c>
      <c r="E293" s="270" t="s">
        <v>2103</v>
      </c>
      <c r="F293" s="271" t="s">
        <v>2104</v>
      </c>
      <c r="G293" s="272" t="s">
        <v>637</v>
      </c>
      <c r="H293" s="273">
        <v>1</v>
      </c>
      <c r="I293" s="274"/>
      <c r="J293" s="275">
        <f>ROUND(I293*H293,2)</f>
        <v>0</v>
      </c>
      <c r="K293" s="271" t="s">
        <v>150</v>
      </c>
      <c r="L293" s="276"/>
      <c r="M293" s="277" t="s">
        <v>1</v>
      </c>
      <c r="N293" s="278" t="s">
        <v>41</v>
      </c>
      <c r="O293" s="91"/>
      <c r="P293" s="227">
        <f>O293*H293</f>
        <v>0</v>
      </c>
      <c r="Q293" s="227">
        <v>0.00022000000000000001</v>
      </c>
      <c r="R293" s="227">
        <f>Q293*H293</f>
        <v>0.00022000000000000001</v>
      </c>
      <c r="S293" s="227">
        <v>0</v>
      </c>
      <c r="T293" s="228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9" t="s">
        <v>380</v>
      </c>
      <c r="AT293" s="229" t="s">
        <v>193</v>
      </c>
      <c r="AU293" s="229" t="s">
        <v>86</v>
      </c>
      <c r="AY293" s="17" t="s">
        <v>144</v>
      </c>
      <c r="BE293" s="230">
        <f>IF(N293="základní",J293,0)</f>
        <v>0</v>
      </c>
      <c r="BF293" s="230">
        <f>IF(N293="snížená",J293,0)</f>
        <v>0</v>
      </c>
      <c r="BG293" s="230">
        <f>IF(N293="zákl. přenesená",J293,0)</f>
        <v>0</v>
      </c>
      <c r="BH293" s="230">
        <f>IF(N293="sníž. přenesená",J293,0)</f>
        <v>0</v>
      </c>
      <c r="BI293" s="230">
        <f>IF(N293="nulová",J293,0)</f>
        <v>0</v>
      </c>
      <c r="BJ293" s="17" t="s">
        <v>84</v>
      </c>
      <c r="BK293" s="230">
        <f>ROUND(I293*H293,2)</f>
        <v>0</v>
      </c>
      <c r="BL293" s="17" t="s">
        <v>262</v>
      </c>
      <c r="BM293" s="229" t="s">
        <v>2105</v>
      </c>
    </row>
    <row r="294" s="2" customFormat="1" ht="24.15" customHeight="1">
      <c r="A294" s="38"/>
      <c r="B294" s="39"/>
      <c r="C294" s="269" t="s">
        <v>2106</v>
      </c>
      <c r="D294" s="269" t="s">
        <v>193</v>
      </c>
      <c r="E294" s="270" t="s">
        <v>2107</v>
      </c>
      <c r="F294" s="271" t="s">
        <v>2108</v>
      </c>
      <c r="G294" s="272" t="s">
        <v>637</v>
      </c>
      <c r="H294" s="273">
        <v>2</v>
      </c>
      <c r="I294" s="274"/>
      <c r="J294" s="275">
        <f>ROUND(I294*H294,2)</f>
        <v>0</v>
      </c>
      <c r="K294" s="271" t="s">
        <v>150</v>
      </c>
      <c r="L294" s="276"/>
      <c r="M294" s="277" t="s">
        <v>1</v>
      </c>
      <c r="N294" s="278" t="s">
        <v>41</v>
      </c>
      <c r="O294" s="91"/>
      <c r="P294" s="227">
        <f>O294*H294</f>
        <v>0</v>
      </c>
      <c r="Q294" s="227">
        <v>0.00019000000000000001</v>
      </c>
      <c r="R294" s="227">
        <f>Q294*H294</f>
        <v>0.00038000000000000002</v>
      </c>
      <c r="S294" s="227">
        <v>0</v>
      </c>
      <c r="T294" s="228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9" t="s">
        <v>380</v>
      </c>
      <c r="AT294" s="229" t="s">
        <v>193</v>
      </c>
      <c r="AU294" s="229" t="s">
        <v>86</v>
      </c>
      <c r="AY294" s="17" t="s">
        <v>144</v>
      </c>
      <c r="BE294" s="230">
        <f>IF(N294="základní",J294,0)</f>
        <v>0</v>
      </c>
      <c r="BF294" s="230">
        <f>IF(N294="snížená",J294,0)</f>
        <v>0</v>
      </c>
      <c r="BG294" s="230">
        <f>IF(N294="zákl. přenesená",J294,0)</f>
        <v>0</v>
      </c>
      <c r="BH294" s="230">
        <f>IF(N294="sníž. přenesená",J294,0)</f>
        <v>0</v>
      </c>
      <c r="BI294" s="230">
        <f>IF(N294="nulová",J294,0)</f>
        <v>0</v>
      </c>
      <c r="BJ294" s="17" t="s">
        <v>84</v>
      </c>
      <c r="BK294" s="230">
        <f>ROUND(I294*H294,2)</f>
        <v>0</v>
      </c>
      <c r="BL294" s="17" t="s">
        <v>262</v>
      </c>
      <c r="BM294" s="229" t="s">
        <v>2109</v>
      </c>
    </row>
    <row r="295" s="2" customFormat="1" ht="24.15" customHeight="1">
      <c r="A295" s="38"/>
      <c r="B295" s="39"/>
      <c r="C295" s="218" t="s">
        <v>2110</v>
      </c>
      <c r="D295" s="218" t="s">
        <v>146</v>
      </c>
      <c r="E295" s="219" t="s">
        <v>2111</v>
      </c>
      <c r="F295" s="220" t="s">
        <v>2112</v>
      </c>
      <c r="G295" s="221" t="s">
        <v>196</v>
      </c>
      <c r="H295" s="222">
        <v>0.049000000000000002</v>
      </c>
      <c r="I295" s="223"/>
      <c r="J295" s="224">
        <f>ROUND(I295*H295,2)</f>
        <v>0</v>
      </c>
      <c r="K295" s="220" t="s">
        <v>150</v>
      </c>
      <c r="L295" s="44"/>
      <c r="M295" s="225" t="s">
        <v>1</v>
      </c>
      <c r="N295" s="226" t="s">
        <v>41</v>
      </c>
      <c r="O295" s="91"/>
      <c r="P295" s="227">
        <f>O295*H295</f>
        <v>0</v>
      </c>
      <c r="Q295" s="227">
        <v>0</v>
      </c>
      <c r="R295" s="227">
        <f>Q295*H295</f>
        <v>0</v>
      </c>
      <c r="S295" s="227">
        <v>0</v>
      </c>
      <c r="T295" s="228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9" t="s">
        <v>262</v>
      </c>
      <c r="AT295" s="229" t="s">
        <v>146</v>
      </c>
      <c r="AU295" s="229" t="s">
        <v>86</v>
      </c>
      <c r="AY295" s="17" t="s">
        <v>144</v>
      </c>
      <c r="BE295" s="230">
        <f>IF(N295="základní",J295,0)</f>
        <v>0</v>
      </c>
      <c r="BF295" s="230">
        <f>IF(N295="snížená",J295,0)</f>
        <v>0</v>
      </c>
      <c r="BG295" s="230">
        <f>IF(N295="zákl. přenesená",J295,0)</f>
        <v>0</v>
      </c>
      <c r="BH295" s="230">
        <f>IF(N295="sníž. přenesená",J295,0)</f>
        <v>0</v>
      </c>
      <c r="BI295" s="230">
        <f>IF(N295="nulová",J295,0)</f>
        <v>0</v>
      </c>
      <c r="BJ295" s="17" t="s">
        <v>84</v>
      </c>
      <c r="BK295" s="230">
        <f>ROUND(I295*H295,2)</f>
        <v>0</v>
      </c>
      <c r="BL295" s="17" t="s">
        <v>262</v>
      </c>
      <c r="BM295" s="229" t="s">
        <v>2113</v>
      </c>
    </row>
    <row r="296" s="2" customFormat="1">
      <c r="A296" s="38"/>
      <c r="B296" s="39"/>
      <c r="C296" s="40"/>
      <c r="D296" s="231" t="s">
        <v>153</v>
      </c>
      <c r="E296" s="40"/>
      <c r="F296" s="232" t="s">
        <v>2114</v>
      </c>
      <c r="G296" s="40"/>
      <c r="H296" s="40"/>
      <c r="I296" s="233"/>
      <c r="J296" s="40"/>
      <c r="K296" s="40"/>
      <c r="L296" s="44"/>
      <c r="M296" s="234"/>
      <c r="N296" s="235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153</v>
      </c>
      <c r="AU296" s="17" t="s">
        <v>86</v>
      </c>
    </row>
    <row r="297" s="12" customFormat="1" ht="22.8" customHeight="1">
      <c r="A297" s="12"/>
      <c r="B297" s="202"/>
      <c r="C297" s="203"/>
      <c r="D297" s="204" t="s">
        <v>75</v>
      </c>
      <c r="E297" s="216" t="s">
        <v>2115</v>
      </c>
      <c r="F297" s="216" t="s">
        <v>2116</v>
      </c>
      <c r="G297" s="203"/>
      <c r="H297" s="203"/>
      <c r="I297" s="206"/>
      <c r="J297" s="217">
        <f>BK297</f>
        <v>0</v>
      </c>
      <c r="K297" s="203"/>
      <c r="L297" s="208"/>
      <c r="M297" s="209"/>
      <c r="N297" s="210"/>
      <c r="O297" s="210"/>
      <c r="P297" s="211">
        <f>SUM(P298:P306)</f>
        <v>0</v>
      </c>
      <c r="Q297" s="210"/>
      <c r="R297" s="211">
        <f>SUM(R298:R306)</f>
        <v>0.041700000000000001</v>
      </c>
      <c r="S297" s="210"/>
      <c r="T297" s="212">
        <f>SUM(T298:T306)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13" t="s">
        <v>86</v>
      </c>
      <c r="AT297" s="214" t="s">
        <v>75</v>
      </c>
      <c r="AU297" s="214" t="s">
        <v>84</v>
      </c>
      <c r="AY297" s="213" t="s">
        <v>144</v>
      </c>
      <c r="BK297" s="215">
        <f>SUM(BK298:BK306)</f>
        <v>0</v>
      </c>
    </row>
    <row r="298" s="2" customFormat="1" ht="24.15" customHeight="1">
      <c r="A298" s="38"/>
      <c r="B298" s="39"/>
      <c r="C298" s="218" t="s">
        <v>271</v>
      </c>
      <c r="D298" s="218" t="s">
        <v>146</v>
      </c>
      <c r="E298" s="219" t="s">
        <v>2117</v>
      </c>
      <c r="F298" s="220" t="s">
        <v>2118</v>
      </c>
      <c r="G298" s="221" t="s">
        <v>2007</v>
      </c>
      <c r="H298" s="222">
        <v>2</v>
      </c>
      <c r="I298" s="223"/>
      <c r="J298" s="224">
        <f>ROUND(I298*H298,2)</f>
        <v>0</v>
      </c>
      <c r="K298" s="220" t="s">
        <v>150</v>
      </c>
      <c r="L298" s="44"/>
      <c r="M298" s="225" t="s">
        <v>1</v>
      </c>
      <c r="N298" s="226" t="s">
        <v>41</v>
      </c>
      <c r="O298" s="91"/>
      <c r="P298" s="227">
        <f>O298*H298</f>
        <v>0</v>
      </c>
      <c r="Q298" s="227">
        <v>0.019349999999999999</v>
      </c>
      <c r="R298" s="227">
        <f>Q298*H298</f>
        <v>0.038699999999999998</v>
      </c>
      <c r="S298" s="227">
        <v>0</v>
      </c>
      <c r="T298" s="228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9" t="s">
        <v>262</v>
      </c>
      <c r="AT298" s="229" t="s">
        <v>146</v>
      </c>
      <c r="AU298" s="229" t="s">
        <v>86</v>
      </c>
      <c r="AY298" s="17" t="s">
        <v>144</v>
      </c>
      <c r="BE298" s="230">
        <f>IF(N298="základní",J298,0)</f>
        <v>0</v>
      </c>
      <c r="BF298" s="230">
        <f>IF(N298="snížená",J298,0)</f>
        <v>0</v>
      </c>
      <c r="BG298" s="230">
        <f>IF(N298="zákl. přenesená",J298,0)</f>
        <v>0</v>
      </c>
      <c r="BH298" s="230">
        <f>IF(N298="sníž. přenesená",J298,0)</f>
        <v>0</v>
      </c>
      <c r="BI298" s="230">
        <f>IF(N298="nulová",J298,0)</f>
        <v>0</v>
      </c>
      <c r="BJ298" s="17" t="s">
        <v>84</v>
      </c>
      <c r="BK298" s="230">
        <f>ROUND(I298*H298,2)</f>
        <v>0</v>
      </c>
      <c r="BL298" s="17" t="s">
        <v>262</v>
      </c>
      <c r="BM298" s="229" t="s">
        <v>2119</v>
      </c>
    </row>
    <row r="299" s="2" customFormat="1">
      <c r="A299" s="38"/>
      <c r="B299" s="39"/>
      <c r="C299" s="40"/>
      <c r="D299" s="231" t="s">
        <v>153</v>
      </c>
      <c r="E299" s="40"/>
      <c r="F299" s="232" t="s">
        <v>2120</v>
      </c>
      <c r="G299" s="40"/>
      <c r="H299" s="40"/>
      <c r="I299" s="233"/>
      <c r="J299" s="40"/>
      <c r="K299" s="40"/>
      <c r="L299" s="44"/>
      <c r="M299" s="234"/>
      <c r="N299" s="235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153</v>
      </c>
      <c r="AU299" s="17" t="s">
        <v>86</v>
      </c>
    </row>
    <row r="300" s="2" customFormat="1" ht="16.5" customHeight="1">
      <c r="A300" s="38"/>
      <c r="B300" s="39"/>
      <c r="C300" s="218" t="s">
        <v>367</v>
      </c>
      <c r="D300" s="218" t="s">
        <v>146</v>
      </c>
      <c r="E300" s="219" t="s">
        <v>2121</v>
      </c>
      <c r="F300" s="220" t="s">
        <v>2122</v>
      </c>
      <c r="G300" s="221" t="s">
        <v>2007</v>
      </c>
      <c r="H300" s="222">
        <v>2</v>
      </c>
      <c r="I300" s="223"/>
      <c r="J300" s="224">
        <f>ROUND(I300*H300,2)</f>
        <v>0</v>
      </c>
      <c r="K300" s="220" t="s">
        <v>150</v>
      </c>
      <c r="L300" s="44"/>
      <c r="M300" s="225" t="s">
        <v>1</v>
      </c>
      <c r="N300" s="226" t="s">
        <v>41</v>
      </c>
      <c r="O300" s="91"/>
      <c r="P300" s="227">
        <f>O300*H300</f>
        <v>0</v>
      </c>
      <c r="Q300" s="227">
        <v>0.00050000000000000001</v>
      </c>
      <c r="R300" s="227">
        <f>Q300*H300</f>
        <v>0.001</v>
      </c>
      <c r="S300" s="227">
        <v>0</v>
      </c>
      <c r="T300" s="228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9" t="s">
        <v>262</v>
      </c>
      <c r="AT300" s="229" t="s">
        <v>146</v>
      </c>
      <c r="AU300" s="229" t="s">
        <v>86</v>
      </c>
      <c r="AY300" s="17" t="s">
        <v>144</v>
      </c>
      <c r="BE300" s="230">
        <f>IF(N300="základní",J300,0)</f>
        <v>0</v>
      </c>
      <c r="BF300" s="230">
        <f>IF(N300="snížená",J300,0)</f>
        <v>0</v>
      </c>
      <c r="BG300" s="230">
        <f>IF(N300="zákl. přenesená",J300,0)</f>
        <v>0</v>
      </c>
      <c r="BH300" s="230">
        <f>IF(N300="sníž. přenesená",J300,0)</f>
        <v>0</v>
      </c>
      <c r="BI300" s="230">
        <f>IF(N300="nulová",J300,0)</f>
        <v>0</v>
      </c>
      <c r="BJ300" s="17" t="s">
        <v>84</v>
      </c>
      <c r="BK300" s="230">
        <f>ROUND(I300*H300,2)</f>
        <v>0</v>
      </c>
      <c r="BL300" s="17" t="s">
        <v>262</v>
      </c>
      <c r="BM300" s="229" t="s">
        <v>2123</v>
      </c>
    </row>
    <row r="301" s="2" customFormat="1">
      <c r="A301" s="38"/>
      <c r="B301" s="39"/>
      <c r="C301" s="40"/>
      <c r="D301" s="231" t="s">
        <v>153</v>
      </c>
      <c r="E301" s="40"/>
      <c r="F301" s="232" t="s">
        <v>2124</v>
      </c>
      <c r="G301" s="40"/>
      <c r="H301" s="40"/>
      <c r="I301" s="233"/>
      <c r="J301" s="40"/>
      <c r="K301" s="40"/>
      <c r="L301" s="44"/>
      <c r="M301" s="234"/>
      <c r="N301" s="235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153</v>
      </c>
      <c r="AU301" s="17" t="s">
        <v>86</v>
      </c>
    </row>
    <row r="302" s="2" customFormat="1" ht="24.15" customHeight="1">
      <c r="A302" s="38"/>
      <c r="B302" s="39"/>
      <c r="C302" s="218" t="s">
        <v>374</v>
      </c>
      <c r="D302" s="218" t="s">
        <v>146</v>
      </c>
      <c r="E302" s="219" t="s">
        <v>2125</v>
      </c>
      <c r="F302" s="220" t="s">
        <v>2126</v>
      </c>
      <c r="G302" s="221" t="s">
        <v>2007</v>
      </c>
      <c r="H302" s="222">
        <v>2</v>
      </c>
      <c r="I302" s="223"/>
      <c r="J302" s="224">
        <f>ROUND(I302*H302,2)</f>
        <v>0</v>
      </c>
      <c r="K302" s="220" t="s">
        <v>150</v>
      </c>
      <c r="L302" s="44"/>
      <c r="M302" s="225" t="s">
        <v>1</v>
      </c>
      <c r="N302" s="226" t="s">
        <v>41</v>
      </c>
      <c r="O302" s="91"/>
      <c r="P302" s="227">
        <f>O302*H302</f>
        <v>0</v>
      </c>
      <c r="Q302" s="227">
        <v>0</v>
      </c>
      <c r="R302" s="227">
        <f>Q302*H302</f>
        <v>0</v>
      </c>
      <c r="S302" s="227">
        <v>0</v>
      </c>
      <c r="T302" s="228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9" t="s">
        <v>262</v>
      </c>
      <c r="AT302" s="229" t="s">
        <v>146</v>
      </c>
      <c r="AU302" s="229" t="s">
        <v>86</v>
      </c>
      <c r="AY302" s="17" t="s">
        <v>144</v>
      </c>
      <c r="BE302" s="230">
        <f>IF(N302="základní",J302,0)</f>
        <v>0</v>
      </c>
      <c r="BF302" s="230">
        <f>IF(N302="snížená",J302,0)</f>
        <v>0</v>
      </c>
      <c r="BG302" s="230">
        <f>IF(N302="zákl. přenesená",J302,0)</f>
        <v>0</v>
      </c>
      <c r="BH302" s="230">
        <f>IF(N302="sníž. přenesená",J302,0)</f>
        <v>0</v>
      </c>
      <c r="BI302" s="230">
        <f>IF(N302="nulová",J302,0)</f>
        <v>0</v>
      </c>
      <c r="BJ302" s="17" t="s">
        <v>84</v>
      </c>
      <c r="BK302" s="230">
        <f>ROUND(I302*H302,2)</f>
        <v>0</v>
      </c>
      <c r="BL302" s="17" t="s">
        <v>262</v>
      </c>
      <c r="BM302" s="229" t="s">
        <v>2127</v>
      </c>
    </row>
    <row r="303" s="2" customFormat="1">
      <c r="A303" s="38"/>
      <c r="B303" s="39"/>
      <c r="C303" s="40"/>
      <c r="D303" s="231" t="s">
        <v>153</v>
      </c>
      <c r="E303" s="40"/>
      <c r="F303" s="232" t="s">
        <v>2128</v>
      </c>
      <c r="G303" s="40"/>
      <c r="H303" s="40"/>
      <c r="I303" s="233"/>
      <c r="J303" s="40"/>
      <c r="K303" s="40"/>
      <c r="L303" s="44"/>
      <c r="M303" s="234"/>
      <c r="N303" s="235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153</v>
      </c>
      <c r="AU303" s="17" t="s">
        <v>86</v>
      </c>
    </row>
    <row r="304" s="2" customFormat="1" ht="24.15" customHeight="1">
      <c r="A304" s="38"/>
      <c r="B304" s="39"/>
      <c r="C304" s="269" t="s">
        <v>380</v>
      </c>
      <c r="D304" s="269" t="s">
        <v>193</v>
      </c>
      <c r="E304" s="270" t="s">
        <v>2129</v>
      </c>
      <c r="F304" s="271" t="s">
        <v>2130</v>
      </c>
      <c r="G304" s="272" t="s">
        <v>637</v>
      </c>
      <c r="H304" s="273">
        <v>2</v>
      </c>
      <c r="I304" s="274"/>
      <c r="J304" s="275">
        <f>ROUND(I304*H304,2)</f>
        <v>0</v>
      </c>
      <c r="K304" s="271" t="s">
        <v>150</v>
      </c>
      <c r="L304" s="276"/>
      <c r="M304" s="277" t="s">
        <v>1</v>
      </c>
      <c r="N304" s="278" t="s">
        <v>41</v>
      </c>
      <c r="O304" s="91"/>
      <c r="P304" s="227">
        <f>O304*H304</f>
        <v>0</v>
      </c>
      <c r="Q304" s="227">
        <v>0.001</v>
      </c>
      <c r="R304" s="227">
        <f>Q304*H304</f>
        <v>0.002</v>
      </c>
      <c r="S304" s="227">
        <v>0</v>
      </c>
      <c r="T304" s="228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9" t="s">
        <v>380</v>
      </c>
      <c r="AT304" s="229" t="s">
        <v>193</v>
      </c>
      <c r="AU304" s="229" t="s">
        <v>86</v>
      </c>
      <c r="AY304" s="17" t="s">
        <v>144</v>
      </c>
      <c r="BE304" s="230">
        <f>IF(N304="základní",J304,0)</f>
        <v>0</v>
      </c>
      <c r="BF304" s="230">
        <f>IF(N304="snížená",J304,0)</f>
        <v>0</v>
      </c>
      <c r="BG304" s="230">
        <f>IF(N304="zákl. přenesená",J304,0)</f>
        <v>0</v>
      </c>
      <c r="BH304" s="230">
        <f>IF(N304="sníž. přenesená",J304,0)</f>
        <v>0</v>
      </c>
      <c r="BI304" s="230">
        <f>IF(N304="nulová",J304,0)</f>
        <v>0</v>
      </c>
      <c r="BJ304" s="17" t="s">
        <v>84</v>
      </c>
      <c r="BK304" s="230">
        <f>ROUND(I304*H304,2)</f>
        <v>0</v>
      </c>
      <c r="BL304" s="17" t="s">
        <v>262</v>
      </c>
      <c r="BM304" s="229" t="s">
        <v>2131</v>
      </c>
    </row>
    <row r="305" s="2" customFormat="1" ht="24.15" customHeight="1">
      <c r="A305" s="38"/>
      <c r="B305" s="39"/>
      <c r="C305" s="218" t="s">
        <v>1011</v>
      </c>
      <c r="D305" s="218" t="s">
        <v>146</v>
      </c>
      <c r="E305" s="219" t="s">
        <v>2132</v>
      </c>
      <c r="F305" s="220" t="s">
        <v>2133</v>
      </c>
      <c r="G305" s="221" t="s">
        <v>196</v>
      </c>
      <c r="H305" s="222">
        <v>0.042000000000000003</v>
      </c>
      <c r="I305" s="223"/>
      <c r="J305" s="224">
        <f>ROUND(I305*H305,2)</f>
        <v>0</v>
      </c>
      <c r="K305" s="220" t="s">
        <v>150</v>
      </c>
      <c r="L305" s="44"/>
      <c r="M305" s="225" t="s">
        <v>1</v>
      </c>
      <c r="N305" s="226" t="s">
        <v>41</v>
      </c>
      <c r="O305" s="91"/>
      <c r="P305" s="227">
        <f>O305*H305</f>
        <v>0</v>
      </c>
      <c r="Q305" s="227">
        <v>0</v>
      </c>
      <c r="R305" s="227">
        <f>Q305*H305</f>
        <v>0</v>
      </c>
      <c r="S305" s="227">
        <v>0</v>
      </c>
      <c r="T305" s="228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9" t="s">
        <v>262</v>
      </c>
      <c r="AT305" s="229" t="s">
        <v>146</v>
      </c>
      <c r="AU305" s="229" t="s">
        <v>86</v>
      </c>
      <c r="AY305" s="17" t="s">
        <v>144</v>
      </c>
      <c r="BE305" s="230">
        <f>IF(N305="základní",J305,0)</f>
        <v>0</v>
      </c>
      <c r="BF305" s="230">
        <f>IF(N305="snížená",J305,0)</f>
        <v>0</v>
      </c>
      <c r="BG305" s="230">
        <f>IF(N305="zákl. přenesená",J305,0)</f>
        <v>0</v>
      </c>
      <c r="BH305" s="230">
        <f>IF(N305="sníž. přenesená",J305,0)</f>
        <v>0</v>
      </c>
      <c r="BI305" s="230">
        <f>IF(N305="nulová",J305,0)</f>
        <v>0</v>
      </c>
      <c r="BJ305" s="17" t="s">
        <v>84</v>
      </c>
      <c r="BK305" s="230">
        <f>ROUND(I305*H305,2)</f>
        <v>0</v>
      </c>
      <c r="BL305" s="17" t="s">
        <v>262</v>
      </c>
      <c r="BM305" s="229" t="s">
        <v>2134</v>
      </c>
    </row>
    <row r="306" s="2" customFormat="1">
      <c r="A306" s="38"/>
      <c r="B306" s="39"/>
      <c r="C306" s="40"/>
      <c r="D306" s="231" t="s">
        <v>153</v>
      </c>
      <c r="E306" s="40"/>
      <c r="F306" s="232" t="s">
        <v>2135</v>
      </c>
      <c r="G306" s="40"/>
      <c r="H306" s="40"/>
      <c r="I306" s="233"/>
      <c r="J306" s="40"/>
      <c r="K306" s="40"/>
      <c r="L306" s="44"/>
      <c r="M306" s="234"/>
      <c r="N306" s="235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153</v>
      </c>
      <c r="AU306" s="17" t="s">
        <v>86</v>
      </c>
    </row>
    <row r="307" s="12" customFormat="1" ht="22.8" customHeight="1">
      <c r="A307" s="12"/>
      <c r="B307" s="202"/>
      <c r="C307" s="203"/>
      <c r="D307" s="204" t="s">
        <v>75</v>
      </c>
      <c r="E307" s="216" t="s">
        <v>2136</v>
      </c>
      <c r="F307" s="216" t="s">
        <v>2137</v>
      </c>
      <c r="G307" s="203"/>
      <c r="H307" s="203"/>
      <c r="I307" s="206"/>
      <c r="J307" s="217">
        <f>BK307</f>
        <v>0</v>
      </c>
      <c r="K307" s="203"/>
      <c r="L307" s="208"/>
      <c r="M307" s="209"/>
      <c r="N307" s="210"/>
      <c r="O307" s="210"/>
      <c r="P307" s="211">
        <f>SUM(P308:P311)</f>
        <v>0</v>
      </c>
      <c r="Q307" s="210"/>
      <c r="R307" s="211">
        <f>SUM(R308:R311)</f>
        <v>0.031489999999999997</v>
      </c>
      <c r="S307" s="210"/>
      <c r="T307" s="212">
        <f>SUM(T308:T311)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13" t="s">
        <v>86</v>
      </c>
      <c r="AT307" s="214" t="s">
        <v>75</v>
      </c>
      <c r="AU307" s="214" t="s">
        <v>84</v>
      </c>
      <c r="AY307" s="213" t="s">
        <v>144</v>
      </c>
      <c r="BK307" s="215">
        <f>SUM(BK308:BK311)</f>
        <v>0</v>
      </c>
    </row>
    <row r="308" s="2" customFormat="1" ht="24.15" customHeight="1">
      <c r="A308" s="38"/>
      <c r="B308" s="39"/>
      <c r="C308" s="218" t="s">
        <v>703</v>
      </c>
      <c r="D308" s="218" t="s">
        <v>146</v>
      </c>
      <c r="E308" s="219" t="s">
        <v>2138</v>
      </c>
      <c r="F308" s="220" t="s">
        <v>2139</v>
      </c>
      <c r="G308" s="221" t="s">
        <v>2007</v>
      </c>
      <c r="H308" s="222">
        <v>1</v>
      </c>
      <c r="I308" s="223"/>
      <c r="J308" s="224">
        <f>ROUND(I308*H308,2)</f>
        <v>0</v>
      </c>
      <c r="K308" s="220" t="s">
        <v>150</v>
      </c>
      <c r="L308" s="44"/>
      <c r="M308" s="225" t="s">
        <v>1</v>
      </c>
      <c r="N308" s="226" t="s">
        <v>41</v>
      </c>
      <c r="O308" s="91"/>
      <c r="P308" s="227">
        <f>O308*H308</f>
        <v>0</v>
      </c>
      <c r="Q308" s="227">
        <v>0.031489999999999997</v>
      </c>
      <c r="R308" s="227">
        <f>Q308*H308</f>
        <v>0.031489999999999997</v>
      </c>
      <c r="S308" s="227">
        <v>0</v>
      </c>
      <c r="T308" s="228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9" t="s">
        <v>262</v>
      </c>
      <c r="AT308" s="229" t="s">
        <v>146</v>
      </c>
      <c r="AU308" s="229" t="s">
        <v>86</v>
      </c>
      <c r="AY308" s="17" t="s">
        <v>144</v>
      </c>
      <c r="BE308" s="230">
        <f>IF(N308="základní",J308,0)</f>
        <v>0</v>
      </c>
      <c r="BF308" s="230">
        <f>IF(N308="snížená",J308,0)</f>
        <v>0</v>
      </c>
      <c r="BG308" s="230">
        <f>IF(N308="zákl. přenesená",J308,0)</f>
        <v>0</v>
      </c>
      <c r="BH308" s="230">
        <f>IF(N308="sníž. přenesená",J308,0)</f>
        <v>0</v>
      </c>
      <c r="BI308" s="230">
        <f>IF(N308="nulová",J308,0)</f>
        <v>0</v>
      </c>
      <c r="BJ308" s="17" t="s">
        <v>84</v>
      </c>
      <c r="BK308" s="230">
        <f>ROUND(I308*H308,2)</f>
        <v>0</v>
      </c>
      <c r="BL308" s="17" t="s">
        <v>262</v>
      </c>
      <c r="BM308" s="229" t="s">
        <v>2140</v>
      </c>
    </row>
    <row r="309" s="2" customFormat="1">
      <c r="A309" s="38"/>
      <c r="B309" s="39"/>
      <c r="C309" s="40"/>
      <c r="D309" s="231" t="s">
        <v>153</v>
      </c>
      <c r="E309" s="40"/>
      <c r="F309" s="232" t="s">
        <v>2141</v>
      </c>
      <c r="G309" s="40"/>
      <c r="H309" s="40"/>
      <c r="I309" s="233"/>
      <c r="J309" s="40"/>
      <c r="K309" s="40"/>
      <c r="L309" s="44"/>
      <c r="M309" s="234"/>
      <c r="N309" s="235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153</v>
      </c>
      <c r="AU309" s="17" t="s">
        <v>86</v>
      </c>
    </row>
    <row r="310" s="2" customFormat="1" ht="21.75" customHeight="1">
      <c r="A310" s="38"/>
      <c r="B310" s="39"/>
      <c r="C310" s="218" t="s">
        <v>1019</v>
      </c>
      <c r="D310" s="218" t="s">
        <v>146</v>
      </c>
      <c r="E310" s="219" t="s">
        <v>2142</v>
      </c>
      <c r="F310" s="220" t="s">
        <v>2143</v>
      </c>
      <c r="G310" s="221" t="s">
        <v>196</v>
      </c>
      <c r="H310" s="222">
        <v>0.031</v>
      </c>
      <c r="I310" s="223"/>
      <c r="J310" s="224">
        <f>ROUND(I310*H310,2)</f>
        <v>0</v>
      </c>
      <c r="K310" s="220" t="s">
        <v>150</v>
      </c>
      <c r="L310" s="44"/>
      <c r="M310" s="225" t="s">
        <v>1</v>
      </c>
      <c r="N310" s="226" t="s">
        <v>41</v>
      </c>
      <c r="O310" s="91"/>
      <c r="P310" s="227">
        <f>O310*H310</f>
        <v>0</v>
      </c>
      <c r="Q310" s="227">
        <v>0</v>
      </c>
      <c r="R310" s="227">
        <f>Q310*H310</f>
        <v>0</v>
      </c>
      <c r="S310" s="227">
        <v>0</v>
      </c>
      <c r="T310" s="228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9" t="s">
        <v>262</v>
      </c>
      <c r="AT310" s="229" t="s">
        <v>146</v>
      </c>
      <c r="AU310" s="229" t="s">
        <v>86</v>
      </c>
      <c r="AY310" s="17" t="s">
        <v>144</v>
      </c>
      <c r="BE310" s="230">
        <f>IF(N310="základní",J310,0)</f>
        <v>0</v>
      </c>
      <c r="BF310" s="230">
        <f>IF(N310="snížená",J310,0)</f>
        <v>0</v>
      </c>
      <c r="BG310" s="230">
        <f>IF(N310="zákl. přenesená",J310,0)</f>
        <v>0</v>
      </c>
      <c r="BH310" s="230">
        <f>IF(N310="sníž. přenesená",J310,0)</f>
        <v>0</v>
      </c>
      <c r="BI310" s="230">
        <f>IF(N310="nulová",J310,0)</f>
        <v>0</v>
      </c>
      <c r="BJ310" s="17" t="s">
        <v>84</v>
      </c>
      <c r="BK310" s="230">
        <f>ROUND(I310*H310,2)</f>
        <v>0</v>
      </c>
      <c r="BL310" s="17" t="s">
        <v>262</v>
      </c>
      <c r="BM310" s="229" t="s">
        <v>2144</v>
      </c>
    </row>
    <row r="311" s="2" customFormat="1">
      <c r="A311" s="38"/>
      <c r="B311" s="39"/>
      <c r="C311" s="40"/>
      <c r="D311" s="231" t="s">
        <v>153</v>
      </c>
      <c r="E311" s="40"/>
      <c r="F311" s="232" t="s">
        <v>2145</v>
      </c>
      <c r="G311" s="40"/>
      <c r="H311" s="40"/>
      <c r="I311" s="233"/>
      <c r="J311" s="40"/>
      <c r="K311" s="40"/>
      <c r="L311" s="44"/>
      <c r="M311" s="234"/>
      <c r="N311" s="235"/>
      <c r="O311" s="91"/>
      <c r="P311" s="91"/>
      <c r="Q311" s="91"/>
      <c r="R311" s="91"/>
      <c r="S311" s="91"/>
      <c r="T311" s="92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153</v>
      </c>
      <c r="AU311" s="17" t="s">
        <v>86</v>
      </c>
    </row>
    <row r="312" s="12" customFormat="1" ht="22.8" customHeight="1">
      <c r="A312" s="12"/>
      <c r="B312" s="202"/>
      <c r="C312" s="203"/>
      <c r="D312" s="204" t="s">
        <v>75</v>
      </c>
      <c r="E312" s="216" t="s">
        <v>2146</v>
      </c>
      <c r="F312" s="216" t="s">
        <v>2147</v>
      </c>
      <c r="G312" s="203"/>
      <c r="H312" s="203"/>
      <c r="I312" s="206"/>
      <c r="J312" s="217">
        <f>BK312</f>
        <v>0</v>
      </c>
      <c r="K312" s="203"/>
      <c r="L312" s="208"/>
      <c r="M312" s="209"/>
      <c r="N312" s="210"/>
      <c r="O312" s="210"/>
      <c r="P312" s="211">
        <f>SUM(P313:P324)</f>
        <v>0</v>
      </c>
      <c r="Q312" s="210"/>
      <c r="R312" s="211">
        <f>SUM(R313:R324)</f>
        <v>0.073003999999999999</v>
      </c>
      <c r="S312" s="210"/>
      <c r="T312" s="212">
        <f>SUM(T313:T324)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13" t="s">
        <v>86</v>
      </c>
      <c r="AT312" s="214" t="s">
        <v>75</v>
      </c>
      <c r="AU312" s="214" t="s">
        <v>84</v>
      </c>
      <c r="AY312" s="213" t="s">
        <v>144</v>
      </c>
      <c r="BK312" s="215">
        <f>SUM(BK313:BK324)</f>
        <v>0</v>
      </c>
    </row>
    <row r="313" s="2" customFormat="1" ht="16.5" customHeight="1">
      <c r="A313" s="38"/>
      <c r="B313" s="39"/>
      <c r="C313" s="218" t="s">
        <v>1068</v>
      </c>
      <c r="D313" s="218" t="s">
        <v>146</v>
      </c>
      <c r="E313" s="219" t="s">
        <v>2148</v>
      </c>
      <c r="F313" s="220" t="s">
        <v>2149</v>
      </c>
      <c r="G313" s="221" t="s">
        <v>1991</v>
      </c>
      <c r="H313" s="222">
        <v>2</v>
      </c>
      <c r="I313" s="223"/>
      <c r="J313" s="224">
        <f>ROUND(I313*H313,2)</f>
        <v>0</v>
      </c>
      <c r="K313" s="220" t="s">
        <v>1</v>
      </c>
      <c r="L313" s="44"/>
      <c r="M313" s="225" t="s">
        <v>1</v>
      </c>
      <c r="N313" s="226" t="s">
        <v>41</v>
      </c>
      <c r="O313" s="91"/>
      <c r="P313" s="227">
        <f>O313*H313</f>
        <v>0</v>
      </c>
      <c r="Q313" s="227">
        <v>0</v>
      </c>
      <c r="R313" s="227">
        <f>Q313*H313</f>
        <v>0</v>
      </c>
      <c r="S313" s="227">
        <v>0</v>
      </c>
      <c r="T313" s="228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9" t="s">
        <v>262</v>
      </c>
      <c r="AT313" s="229" t="s">
        <v>146</v>
      </c>
      <c r="AU313" s="229" t="s">
        <v>86</v>
      </c>
      <c r="AY313" s="17" t="s">
        <v>144</v>
      </c>
      <c r="BE313" s="230">
        <f>IF(N313="základní",J313,0)</f>
        <v>0</v>
      </c>
      <c r="BF313" s="230">
        <f>IF(N313="snížená",J313,0)</f>
        <v>0</v>
      </c>
      <c r="BG313" s="230">
        <f>IF(N313="zákl. přenesená",J313,0)</f>
        <v>0</v>
      </c>
      <c r="BH313" s="230">
        <f>IF(N313="sníž. přenesená",J313,0)</f>
        <v>0</v>
      </c>
      <c r="BI313" s="230">
        <f>IF(N313="nulová",J313,0)</f>
        <v>0</v>
      </c>
      <c r="BJ313" s="17" t="s">
        <v>84</v>
      </c>
      <c r="BK313" s="230">
        <f>ROUND(I313*H313,2)</f>
        <v>0</v>
      </c>
      <c r="BL313" s="17" t="s">
        <v>262</v>
      </c>
      <c r="BM313" s="229" t="s">
        <v>2150</v>
      </c>
    </row>
    <row r="314" s="2" customFormat="1" ht="16.5" customHeight="1">
      <c r="A314" s="38"/>
      <c r="B314" s="39"/>
      <c r="C314" s="218" t="s">
        <v>1026</v>
      </c>
      <c r="D314" s="218" t="s">
        <v>146</v>
      </c>
      <c r="E314" s="219" t="s">
        <v>2151</v>
      </c>
      <c r="F314" s="220" t="s">
        <v>2152</v>
      </c>
      <c r="G314" s="221" t="s">
        <v>1991</v>
      </c>
      <c r="H314" s="222">
        <v>4</v>
      </c>
      <c r="I314" s="223"/>
      <c r="J314" s="224">
        <f>ROUND(I314*H314,2)</f>
        <v>0</v>
      </c>
      <c r="K314" s="220" t="s">
        <v>1</v>
      </c>
      <c r="L314" s="44"/>
      <c r="M314" s="225" t="s">
        <v>1</v>
      </c>
      <c r="N314" s="226" t="s">
        <v>41</v>
      </c>
      <c r="O314" s="91"/>
      <c r="P314" s="227">
        <f>O314*H314</f>
        <v>0</v>
      </c>
      <c r="Q314" s="227">
        <v>0</v>
      </c>
      <c r="R314" s="227">
        <f>Q314*H314</f>
        <v>0</v>
      </c>
      <c r="S314" s="227">
        <v>0</v>
      </c>
      <c r="T314" s="228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9" t="s">
        <v>262</v>
      </c>
      <c r="AT314" s="229" t="s">
        <v>146</v>
      </c>
      <c r="AU314" s="229" t="s">
        <v>86</v>
      </c>
      <c r="AY314" s="17" t="s">
        <v>144</v>
      </c>
      <c r="BE314" s="230">
        <f>IF(N314="základní",J314,0)</f>
        <v>0</v>
      </c>
      <c r="BF314" s="230">
        <f>IF(N314="snížená",J314,0)</f>
        <v>0</v>
      </c>
      <c r="BG314" s="230">
        <f>IF(N314="zákl. přenesená",J314,0)</f>
        <v>0</v>
      </c>
      <c r="BH314" s="230">
        <f>IF(N314="sníž. přenesená",J314,0)</f>
        <v>0</v>
      </c>
      <c r="BI314" s="230">
        <f>IF(N314="nulová",J314,0)</f>
        <v>0</v>
      </c>
      <c r="BJ314" s="17" t="s">
        <v>84</v>
      </c>
      <c r="BK314" s="230">
        <f>ROUND(I314*H314,2)</f>
        <v>0</v>
      </c>
      <c r="BL314" s="17" t="s">
        <v>262</v>
      </c>
      <c r="BM314" s="229" t="s">
        <v>2153</v>
      </c>
    </row>
    <row r="315" s="2" customFormat="1" ht="24.15" customHeight="1">
      <c r="A315" s="38"/>
      <c r="B315" s="39"/>
      <c r="C315" s="218" t="s">
        <v>606</v>
      </c>
      <c r="D315" s="218" t="s">
        <v>146</v>
      </c>
      <c r="E315" s="219" t="s">
        <v>2154</v>
      </c>
      <c r="F315" s="220" t="s">
        <v>2155</v>
      </c>
      <c r="G315" s="221" t="s">
        <v>204</v>
      </c>
      <c r="H315" s="222">
        <v>55.899999999999999</v>
      </c>
      <c r="I315" s="223"/>
      <c r="J315" s="224">
        <f>ROUND(I315*H315,2)</f>
        <v>0</v>
      </c>
      <c r="K315" s="220" t="s">
        <v>150</v>
      </c>
      <c r="L315" s="44"/>
      <c r="M315" s="225" t="s">
        <v>1</v>
      </c>
      <c r="N315" s="226" t="s">
        <v>41</v>
      </c>
      <c r="O315" s="91"/>
      <c r="P315" s="227">
        <f>O315*H315</f>
        <v>0</v>
      </c>
      <c r="Q315" s="227">
        <v>0.00046000000000000001</v>
      </c>
      <c r="R315" s="227">
        <f>Q315*H315</f>
        <v>0.025714000000000001</v>
      </c>
      <c r="S315" s="227">
        <v>0</v>
      </c>
      <c r="T315" s="228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9" t="s">
        <v>262</v>
      </c>
      <c r="AT315" s="229" t="s">
        <v>146</v>
      </c>
      <c r="AU315" s="229" t="s">
        <v>86</v>
      </c>
      <c r="AY315" s="17" t="s">
        <v>144</v>
      </c>
      <c r="BE315" s="230">
        <f>IF(N315="základní",J315,0)</f>
        <v>0</v>
      </c>
      <c r="BF315" s="230">
        <f>IF(N315="snížená",J315,0)</f>
        <v>0</v>
      </c>
      <c r="BG315" s="230">
        <f>IF(N315="zákl. přenesená",J315,0)</f>
        <v>0</v>
      </c>
      <c r="BH315" s="230">
        <f>IF(N315="sníž. přenesená",J315,0)</f>
        <v>0</v>
      </c>
      <c r="BI315" s="230">
        <f>IF(N315="nulová",J315,0)</f>
        <v>0</v>
      </c>
      <c r="BJ315" s="17" t="s">
        <v>84</v>
      </c>
      <c r="BK315" s="230">
        <f>ROUND(I315*H315,2)</f>
        <v>0</v>
      </c>
      <c r="BL315" s="17" t="s">
        <v>262</v>
      </c>
      <c r="BM315" s="229" t="s">
        <v>2156</v>
      </c>
    </row>
    <row r="316" s="2" customFormat="1">
      <c r="A316" s="38"/>
      <c r="B316" s="39"/>
      <c r="C316" s="40"/>
      <c r="D316" s="231" t="s">
        <v>153</v>
      </c>
      <c r="E316" s="40"/>
      <c r="F316" s="232" t="s">
        <v>2157</v>
      </c>
      <c r="G316" s="40"/>
      <c r="H316" s="40"/>
      <c r="I316" s="233"/>
      <c r="J316" s="40"/>
      <c r="K316" s="40"/>
      <c r="L316" s="44"/>
      <c r="M316" s="234"/>
      <c r="N316" s="235"/>
      <c r="O316" s="91"/>
      <c r="P316" s="91"/>
      <c r="Q316" s="91"/>
      <c r="R316" s="91"/>
      <c r="S316" s="91"/>
      <c r="T316" s="92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153</v>
      </c>
      <c r="AU316" s="17" t="s">
        <v>86</v>
      </c>
    </row>
    <row r="317" s="14" customFormat="1">
      <c r="A317" s="14"/>
      <c r="B317" s="247"/>
      <c r="C317" s="248"/>
      <c r="D317" s="238" t="s">
        <v>155</v>
      </c>
      <c r="E317" s="249" t="s">
        <v>1</v>
      </c>
      <c r="F317" s="250" t="s">
        <v>2158</v>
      </c>
      <c r="G317" s="248"/>
      <c r="H317" s="251">
        <v>55.899999999999999</v>
      </c>
      <c r="I317" s="252"/>
      <c r="J317" s="248"/>
      <c r="K317" s="248"/>
      <c r="L317" s="253"/>
      <c r="M317" s="254"/>
      <c r="N317" s="255"/>
      <c r="O317" s="255"/>
      <c r="P317" s="255"/>
      <c r="Q317" s="255"/>
      <c r="R317" s="255"/>
      <c r="S317" s="255"/>
      <c r="T317" s="256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7" t="s">
        <v>155</v>
      </c>
      <c r="AU317" s="257" t="s">
        <v>86</v>
      </c>
      <c r="AV317" s="14" t="s">
        <v>86</v>
      </c>
      <c r="AW317" s="14" t="s">
        <v>33</v>
      </c>
      <c r="AX317" s="14" t="s">
        <v>84</v>
      </c>
      <c r="AY317" s="257" t="s">
        <v>144</v>
      </c>
    </row>
    <row r="318" s="2" customFormat="1" ht="24.15" customHeight="1">
      <c r="A318" s="38"/>
      <c r="B318" s="39"/>
      <c r="C318" s="218" t="s">
        <v>612</v>
      </c>
      <c r="D318" s="218" t="s">
        <v>146</v>
      </c>
      <c r="E318" s="219" t="s">
        <v>2159</v>
      </c>
      <c r="F318" s="220" t="s">
        <v>2160</v>
      </c>
      <c r="G318" s="221" t="s">
        <v>204</v>
      </c>
      <c r="H318" s="222">
        <v>25</v>
      </c>
      <c r="I318" s="223"/>
      <c r="J318" s="224">
        <f>ROUND(I318*H318,2)</f>
        <v>0</v>
      </c>
      <c r="K318" s="220" t="s">
        <v>150</v>
      </c>
      <c r="L318" s="44"/>
      <c r="M318" s="225" t="s">
        <v>1</v>
      </c>
      <c r="N318" s="226" t="s">
        <v>41</v>
      </c>
      <c r="O318" s="91"/>
      <c r="P318" s="227">
        <f>O318*H318</f>
        <v>0</v>
      </c>
      <c r="Q318" s="227">
        <v>0.00055999999999999995</v>
      </c>
      <c r="R318" s="227">
        <f>Q318*H318</f>
        <v>0.013999999999999999</v>
      </c>
      <c r="S318" s="227">
        <v>0</v>
      </c>
      <c r="T318" s="228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9" t="s">
        <v>262</v>
      </c>
      <c r="AT318" s="229" t="s">
        <v>146</v>
      </c>
      <c r="AU318" s="229" t="s">
        <v>86</v>
      </c>
      <c r="AY318" s="17" t="s">
        <v>144</v>
      </c>
      <c r="BE318" s="230">
        <f>IF(N318="základní",J318,0)</f>
        <v>0</v>
      </c>
      <c r="BF318" s="230">
        <f>IF(N318="snížená",J318,0)</f>
        <v>0</v>
      </c>
      <c r="BG318" s="230">
        <f>IF(N318="zákl. přenesená",J318,0)</f>
        <v>0</v>
      </c>
      <c r="BH318" s="230">
        <f>IF(N318="sníž. přenesená",J318,0)</f>
        <v>0</v>
      </c>
      <c r="BI318" s="230">
        <f>IF(N318="nulová",J318,0)</f>
        <v>0</v>
      </c>
      <c r="BJ318" s="17" t="s">
        <v>84</v>
      </c>
      <c r="BK318" s="230">
        <f>ROUND(I318*H318,2)</f>
        <v>0</v>
      </c>
      <c r="BL318" s="17" t="s">
        <v>262</v>
      </c>
      <c r="BM318" s="229" t="s">
        <v>2161</v>
      </c>
    </row>
    <row r="319" s="2" customFormat="1">
      <c r="A319" s="38"/>
      <c r="B319" s="39"/>
      <c r="C319" s="40"/>
      <c r="D319" s="231" t="s">
        <v>153</v>
      </c>
      <c r="E319" s="40"/>
      <c r="F319" s="232" t="s">
        <v>2162</v>
      </c>
      <c r="G319" s="40"/>
      <c r="H319" s="40"/>
      <c r="I319" s="233"/>
      <c r="J319" s="40"/>
      <c r="K319" s="40"/>
      <c r="L319" s="44"/>
      <c r="M319" s="234"/>
      <c r="N319" s="235"/>
      <c r="O319" s="91"/>
      <c r="P319" s="91"/>
      <c r="Q319" s="91"/>
      <c r="R319" s="91"/>
      <c r="S319" s="91"/>
      <c r="T319" s="92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153</v>
      </c>
      <c r="AU319" s="17" t="s">
        <v>86</v>
      </c>
    </row>
    <row r="320" s="14" customFormat="1">
      <c r="A320" s="14"/>
      <c r="B320" s="247"/>
      <c r="C320" s="248"/>
      <c r="D320" s="238" t="s">
        <v>155</v>
      </c>
      <c r="E320" s="249" t="s">
        <v>1</v>
      </c>
      <c r="F320" s="250" t="s">
        <v>2163</v>
      </c>
      <c r="G320" s="248"/>
      <c r="H320" s="251">
        <v>25</v>
      </c>
      <c r="I320" s="252"/>
      <c r="J320" s="248"/>
      <c r="K320" s="248"/>
      <c r="L320" s="253"/>
      <c r="M320" s="254"/>
      <c r="N320" s="255"/>
      <c r="O320" s="255"/>
      <c r="P320" s="255"/>
      <c r="Q320" s="255"/>
      <c r="R320" s="255"/>
      <c r="S320" s="255"/>
      <c r="T320" s="256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7" t="s">
        <v>155</v>
      </c>
      <c r="AU320" s="257" t="s">
        <v>86</v>
      </c>
      <c r="AV320" s="14" t="s">
        <v>86</v>
      </c>
      <c r="AW320" s="14" t="s">
        <v>33</v>
      </c>
      <c r="AX320" s="14" t="s">
        <v>84</v>
      </c>
      <c r="AY320" s="257" t="s">
        <v>144</v>
      </c>
    </row>
    <row r="321" s="2" customFormat="1" ht="24.15" customHeight="1">
      <c r="A321" s="38"/>
      <c r="B321" s="39"/>
      <c r="C321" s="218" t="s">
        <v>617</v>
      </c>
      <c r="D321" s="218" t="s">
        <v>146</v>
      </c>
      <c r="E321" s="219" t="s">
        <v>2164</v>
      </c>
      <c r="F321" s="220" t="s">
        <v>2165</v>
      </c>
      <c r="G321" s="221" t="s">
        <v>204</v>
      </c>
      <c r="H321" s="222">
        <v>19</v>
      </c>
      <c r="I321" s="223"/>
      <c r="J321" s="224">
        <f>ROUND(I321*H321,2)</f>
        <v>0</v>
      </c>
      <c r="K321" s="220" t="s">
        <v>150</v>
      </c>
      <c r="L321" s="44"/>
      <c r="M321" s="225" t="s">
        <v>1</v>
      </c>
      <c r="N321" s="226" t="s">
        <v>41</v>
      </c>
      <c r="O321" s="91"/>
      <c r="P321" s="227">
        <f>O321*H321</f>
        <v>0</v>
      </c>
      <c r="Q321" s="227">
        <v>0.00071000000000000002</v>
      </c>
      <c r="R321" s="227">
        <f>Q321*H321</f>
        <v>0.01349</v>
      </c>
      <c r="S321" s="227">
        <v>0</v>
      </c>
      <c r="T321" s="228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9" t="s">
        <v>262</v>
      </c>
      <c r="AT321" s="229" t="s">
        <v>146</v>
      </c>
      <c r="AU321" s="229" t="s">
        <v>86</v>
      </c>
      <c r="AY321" s="17" t="s">
        <v>144</v>
      </c>
      <c r="BE321" s="230">
        <f>IF(N321="základní",J321,0)</f>
        <v>0</v>
      </c>
      <c r="BF321" s="230">
        <f>IF(N321="snížená",J321,0)</f>
        <v>0</v>
      </c>
      <c r="BG321" s="230">
        <f>IF(N321="zákl. přenesená",J321,0)</f>
        <v>0</v>
      </c>
      <c r="BH321" s="230">
        <f>IF(N321="sníž. přenesená",J321,0)</f>
        <v>0</v>
      </c>
      <c r="BI321" s="230">
        <f>IF(N321="nulová",J321,0)</f>
        <v>0</v>
      </c>
      <c r="BJ321" s="17" t="s">
        <v>84</v>
      </c>
      <c r="BK321" s="230">
        <f>ROUND(I321*H321,2)</f>
        <v>0</v>
      </c>
      <c r="BL321" s="17" t="s">
        <v>262</v>
      </c>
      <c r="BM321" s="229" t="s">
        <v>2166</v>
      </c>
    </row>
    <row r="322" s="2" customFormat="1">
      <c r="A322" s="38"/>
      <c r="B322" s="39"/>
      <c r="C322" s="40"/>
      <c r="D322" s="231" t="s">
        <v>153</v>
      </c>
      <c r="E322" s="40"/>
      <c r="F322" s="232" t="s">
        <v>2167</v>
      </c>
      <c r="G322" s="40"/>
      <c r="H322" s="40"/>
      <c r="I322" s="233"/>
      <c r="J322" s="40"/>
      <c r="K322" s="40"/>
      <c r="L322" s="44"/>
      <c r="M322" s="234"/>
      <c r="N322" s="235"/>
      <c r="O322" s="91"/>
      <c r="P322" s="91"/>
      <c r="Q322" s="91"/>
      <c r="R322" s="91"/>
      <c r="S322" s="91"/>
      <c r="T322" s="92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153</v>
      </c>
      <c r="AU322" s="17" t="s">
        <v>86</v>
      </c>
    </row>
    <row r="323" s="2" customFormat="1" ht="33" customHeight="1">
      <c r="A323" s="38"/>
      <c r="B323" s="39"/>
      <c r="C323" s="218" t="s">
        <v>622</v>
      </c>
      <c r="D323" s="218" t="s">
        <v>146</v>
      </c>
      <c r="E323" s="219" t="s">
        <v>2168</v>
      </c>
      <c r="F323" s="220" t="s">
        <v>2169</v>
      </c>
      <c r="G323" s="221" t="s">
        <v>204</v>
      </c>
      <c r="H323" s="222">
        <v>99</v>
      </c>
      <c r="I323" s="223"/>
      <c r="J323" s="224">
        <f>ROUND(I323*H323,2)</f>
        <v>0</v>
      </c>
      <c r="K323" s="220" t="s">
        <v>150</v>
      </c>
      <c r="L323" s="44"/>
      <c r="M323" s="225" t="s">
        <v>1</v>
      </c>
      <c r="N323" s="226" t="s">
        <v>41</v>
      </c>
      <c r="O323" s="91"/>
      <c r="P323" s="227">
        <f>O323*H323</f>
        <v>0</v>
      </c>
      <c r="Q323" s="227">
        <v>0.00020000000000000001</v>
      </c>
      <c r="R323" s="227">
        <f>Q323*H323</f>
        <v>0.019800000000000002</v>
      </c>
      <c r="S323" s="227">
        <v>0</v>
      </c>
      <c r="T323" s="228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9" t="s">
        <v>262</v>
      </c>
      <c r="AT323" s="229" t="s">
        <v>146</v>
      </c>
      <c r="AU323" s="229" t="s">
        <v>86</v>
      </c>
      <c r="AY323" s="17" t="s">
        <v>144</v>
      </c>
      <c r="BE323" s="230">
        <f>IF(N323="základní",J323,0)</f>
        <v>0</v>
      </c>
      <c r="BF323" s="230">
        <f>IF(N323="snížená",J323,0)</f>
        <v>0</v>
      </c>
      <c r="BG323" s="230">
        <f>IF(N323="zákl. přenesená",J323,0)</f>
        <v>0</v>
      </c>
      <c r="BH323" s="230">
        <f>IF(N323="sníž. přenesená",J323,0)</f>
        <v>0</v>
      </c>
      <c r="BI323" s="230">
        <f>IF(N323="nulová",J323,0)</f>
        <v>0</v>
      </c>
      <c r="BJ323" s="17" t="s">
        <v>84</v>
      </c>
      <c r="BK323" s="230">
        <f>ROUND(I323*H323,2)</f>
        <v>0</v>
      </c>
      <c r="BL323" s="17" t="s">
        <v>262</v>
      </c>
      <c r="BM323" s="229" t="s">
        <v>2170</v>
      </c>
    </row>
    <row r="324" s="2" customFormat="1">
      <c r="A324" s="38"/>
      <c r="B324" s="39"/>
      <c r="C324" s="40"/>
      <c r="D324" s="231" t="s">
        <v>153</v>
      </c>
      <c r="E324" s="40"/>
      <c r="F324" s="232" t="s">
        <v>2171</v>
      </c>
      <c r="G324" s="40"/>
      <c r="H324" s="40"/>
      <c r="I324" s="233"/>
      <c r="J324" s="40"/>
      <c r="K324" s="40"/>
      <c r="L324" s="44"/>
      <c r="M324" s="234"/>
      <c r="N324" s="235"/>
      <c r="O324" s="91"/>
      <c r="P324" s="91"/>
      <c r="Q324" s="91"/>
      <c r="R324" s="91"/>
      <c r="S324" s="91"/>
      <c r="T324" s="92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153</v>
      </c>
      <c r="AU324" s="17" t="s">
        <v>86</v>
      </c>
    </row>
    <row r="325" s="12" customFormat="1" ht="22.8" customHeight="1">
      <c r="A325" s="12"/>
      <c r="B325" s="202"/>
      <c r="C325" s="203"/>
      <c r="D325" s="204" t="s">
        <v>75</v>
      </c>
      <c r="E325" s="216" t="s">
        <v>2172</v>
      </c>
      <c r="F325" s="216" t="s">
        <v>2173</v>
      </c>
      <c r="G325" s="203"/>
      <c r="H325" s="203"/>
      <c r="I325" s="206"/>
      <c r="J325" s="217">
        <f>BK325</f>
        <v>0</v>
      </c>
      <c r="K325" s="203"/>
      <c r="L325" s="208"/>
      <c r="M325" s="209"/>
      <c r="N325" s="210"/>
      <c r="O325" s="210"/>
      <c r="P325" s="211">
        <f>SUM(P326:P333)</f>
        <v>0</v>
      </c>
      <c r="Q325" s="210"/>
      <c r="R325" s="211">
        <f>SUM(R326:R333)</f>
        <v>0.0071999999999999998</v>
      </c>
      <c r="S325" s="210"/>
      <c r="T325" s="212">
        <f>SUM(T326:T333)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13" t="s">
        <v>86</v>
      </c>
      <c r="AT325" s="214" t="s">
        <v>75</v>
      </c>
      <c r="AU325" s="214" t="s">
        <v>84</v>
      </c>
      <c r="AY325" s="213" t="s">
        <v>144</v>
      </c>
      <c r="BK325" s="215">
        <f>SUM(BK326:BK333)</f>
        <v>0</v>
      </c>
    </row>
    <row r="326" s="2" customFormat="1" ht="24.15" customHeight="1">
      <c r="A326" s="38"/>
      <c r="B326" s="39"/>
      <c r="C326" s="218" t="s">
        <v>634</v>
      </c>
      <c r="D326" s="218" t="s">
        <v>146</v>
      </c>
      <c r="E326" s="219" t="s">
        <v>2174</v>
      </c>
      <c r="F326" s="220" t="s">
        <v>2175</v>
      </c>
      <c r="G326" s="221" t="s">
        <v>637</v>
      </c>
      <c r="H326" s="222">
        <v>10</v>
      </c>
      <c r="I326" s="223"/>
      <c r="J326" s="224">
        <f>ROUND(I326*H326,2)</f>
        <v>0</v>
      </c>
      <c r="K326" s="220" t="s">
        <v>150</v>
      </c>
      <c r="L326" s="44"/>
      <c r="M326" s="225" t="s">
        <v>1</v>
      </c>
      <c r="N326" s="226" t="s">
        <v>41</v>
      </c>
      <c r="O326" s="91"/>
      <c r="P326" s="227">
        <f>O326*H326</f>
        <v>0</v>
      </c>
      <c r="Q326" s="227">
        <v>5.0000000000000002E-05</v>
      </c>
      <c r="R326" s="227">
        <f>Q326*H326</f>
        <v>0.00050000000000000001</v>
      </c>
      <c r="S326" s="227">
        <v>0</v>
      </c>
      <c r="T326" s="228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9" t="s">
        <v>262</v>
      </c>
      <c r="AT326" s="229" t="s">
        <v>146</v>
      </c>
      <c r="AU326" s="229" t="s">
        <v>86</v>
      </c>
      <c r="AY326" s="17" t="s">
        <v>144</v>
      </c>
      <c r="BE326" s="230">
        <f>IF(N326="základní",J326,0)</f>
        <v>0</v>
      </c>
      <c r="BF326" s="230">
        <f>IF(N326="snížená",J326,0)</f>
        <v>0</v>
      </c>
      <c r="BG326" s="230">
        <f>IF(N326="zákl. přenesená",J326,0)</f>
        <v>0</v>
      </c>
      <c r="BH326" s="230">
        <f>IF(N326="sníž. přenesená",J326,0)</f>
        <v>0</v>
      </c>
      <c r="BI326" s="230">
        <f>IF(N326="nulová",J326,0)</f>
        <v>0</v>
      </c>
      <c r="BJ326" s="17" t="s">
        <v>84</v>
      </c>
      <c r="BK326" s="230">
        <f>ROUND(I326*H326,2)</f>
        <v>0</v>
      </c>
      <c r="BL326" s="17" t="s">
        <v>262</v>
      </c>
      <c r="BM326" s="229" t="s">
        <v>2176</v>
      </c>
    </row>
    <row r="327" s="2" customFormat="1">
      <c r="A327" s="38"/>
      <c r="B327" s="39"/>
      <c r="C327" s="40"/>
      <c r="D327" s="231" t="s">
        <v>153</v>
      </c>
      <c r="E327" s="40"/>
      <c r="F327" s="232" t="s">
        <v>2177</v>
      </c>
      <c r="G327" s="40"/>
      <c r="H327" s="40"/>
      <c r="I327" s="233"/>
      <c r="J327" s="40"/>
      <c r="K327" s="40"/>
      <c r="L327" s="44"/>
      <c r="M327" s="234"/>
      <c r="N327" s="235"/>
      <c r="O327" s="91"/>
      <c r="P327" s="91"/>
      <c r="Q327" s="91"/>
      <c r="R327" s="91"/>
      <c r="S327" s="91"/>
      <c r="T327" s="92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153</v>
      </c>
      <c r="AU327" s="17" t="s">
        <v>86</v>
      </c>
    </row>
    <row r="328" s="2" customFormat="1" ht="24.15" customHeight="1">
      <c r="A328" s="38"/>
      <c r="B328" s="39"/>
      <c r="C328" s="218" t="s">
        <v>649</v>
      </c>
      <c r="D328" s="218" t="s">
        <v>146</v>
      </c>
      <c r="E328" s="219" t="s">
        <v>2178</v>
      </c>
      <c r="F328" s="220" t="s">
        <v>2179</v>
      </c>
      <c r="G328" s="221" t="s">
        <v>637</v>
      </c>
      <c r="H328" s="222">
        <v>10</v>
      </c>
      <c r="I328" s="223"/>
      <c r="J328" s="224">
        <f>ROUND(I328*H328,2)</f>
        <v>0</v>
      </c>
      <c r="K328" s="220" t="s">
        <v>150</v>
      </c>
      <c r="L328" s="44"/>
      <c r="M328" s="225" t="s">
        <v>1</v>
      </c>
      <c r="N328" s="226" t="s">
        <v>41</v>
      </c>
      <c r="O328" s="91"/>
      <c r="P328" s="227">
        <f>O328*H328</f>
        <v>0</v>
      </c>
      <c r="Q328" s="227">
        <v>0.00025999999999999998</v>
      </c>
      <c r="R328" s="227">
        <f>Q328*H328</f>
        <v>0.0025999999999999999</v>
      </c>
      <c r="S328" s="227">
        <v>0</v>
      </c>
      <c r="T328" s="228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9" t="s">
        <v>262</v>
      </c>
      <c r="AT328" s="229" t="s">
        <v>146</v>
      </c>
      <c r="AU328" s="229" t="s">
        <v>86</v>
      </c>
      <c r="AY328" s="17" t="s">
        <v>144</v>
      </c>
      <c r="BE328" s="230">
        <f>IF(N328="základní",J328,0)</f>
        <v>0</v>
      </c>
      <c r="BF328" s="230">
        <f>IF(N328="snížená",J328,0)</f>
        <v>0</v>
      </c>
      <c r="BG328" s="230">
        <f>IF(N328="zákl. přenesená",J328,0)</f>
        <v>0</v>
      </c>
      <c r="BH328" s="230">
        <f>IF(N328="sníž. přenesená",J328,0)</f>
        <v>0</v>
      </c>
      <c r="BI328" s="230">
        <f>IF(N328="nulová",J328,0)</f>
        <v>0</v>
      </c>
      <c r="BJ328" s="17" t="s">
        <v>84</v>
      </c>
      <c r="BK328" s="230">
        <f>ROUND(I328*H328,2)</f>
        <v>0</v>
      </c>
      <c r="BL328" s="17" t="s">
        <v>262</v>
      </c>
      <c r="BM328" s="229" t="s">
        <v>2180</v>
      </c>
    </row>
    <row r="329" s="2" customFormat="1">
      <c r="A329" s="38"/>
      <c r="B329" s="39"/>
      <c r="C329" s="40"/>
      <c r="D329" s="231" t="s">
        <v>153</v>
      </c>
      <c r="E329" s="40"/>
      <c r="F329" s="232" t="s">
        <v>2181</v>
      </c>
      <c r="G329" s="40"/>
      <c r="H329" s="40"/>
      <c r="I329" s="233"/>
      <c r="J329" s="40"/>
      <c r="K329" s="40"/>
      <c r="L329" s="44"/>
      <c r="M329" s="234"/>
      <c r="N329" s="235"/>
      <c r="O329" s="91"/>
      <c r="P329" s="91"/>
      <c r="Q329" s="91"/>
      <c r="R329" s="91"/>
      <c r="S329" s="91"/>
      <c r="T329" s="92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153</v>
      </c>
      <c r="AU329" s="17" t="s">
        <v>86</v>
      </c>
    </row>
    <row r="330" s="2" customFormat="1" ht="21.75" customHeight="1">
      <c r="A330" s="38"/>
      <c r="B330" s="39"/>
      <c r="C330" s="218" t="s">
        <v>1086</v>
      </c>
      <c r="D330" s="218" t="s">
        <v>146</v>
      </c>
      <c r="E330" s="219" t="s">
        <v>2182</v>
      </c>
      <c r="F330" s="220" t="s">
        <v>2183</v>
      </c>
      <c r="G330" s="221" t="s">
        <v>637</v>
      </c>
      <c r="H330" s="222">
        <v>10</v>
      </c>
      <c r="I330" s="223"/>
      <c r="J330" s="224">
        <f>ROUND(I330*H330,2)</f>
        <v>0</v>
      </c>
      <c r="K330" s="220" t="s">
        <v>150</v>
      </c>
      <c r="L330" s="44"/>
      <c r="M330" s="225" t="s">
        <v>1</v>
      </c>
      <c r="N330" s="226" t="s">
        <v>41</v>
      </c>
      <c r="O330" s="91"/>
      <c r="P330" s="227">
        <f>O330*H330</f>
        <v>0</v>
      </c>
      <c r="Q330" s="227">
        <v>0.00013999999999999999</v>
      </c>
      <c r="R330" s="227">
        <f>Q330*H330</f>
        <v>0.0013999999999999998</v>
      </c>
      <c r="S330" s="227">
        <v>0</v>
      </c>
      <c r="T330" s="228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9" t="s">
        <v>262</v>
      </c>
      <c r="AT330" s="229" t="s">
        <v>146</v>
      </c>
      <c r="AU330" s="229" t="s">
        <v>86</v>
      </c>
      <c r="AY330" s="17" t="s">
        <v>144</v>
      </c>
      <c r="BE330" s="230">
        <f>IF(N330="základní",J330,0)</f>
        <v>0</v>
      </c>
      <c r="BF330" s="230">
        <f>IF(N330="snížená",J330,0)</f>
        <v>0</v>
      </c>
      <c r="BG330" s="230">
        <f>IF(N330="zákl. přenesená",J330,0)</f>
        <v>0</v>
      </c>
      <c r="BH330" s="230">
        <f>IF(N330="sníž. přenesená",J330,0)</f>
        <v>0</v>
      </c>
      <c r="BI330" s="230">
        <f>IF(N330="nulová",J330,0)</f>
        <v>0</v>
      </c>
      <c r="BJ330" s="17" t="s">
        <v>84</v>
      </c>
      <c r="BK330" s="230">
        <f>ROUND(I330*H330,2)</f>
        <v>0</v>
      </c>
      <c r="BL330" s="17" t="s">
        <v>262</v>
      </c>
      <c r="BM330" s="229" t="s">
        <v>2184</v>
      </c>
    </row>
    <row r="331" s="2" customFormat="1">
      <c r="A331" s="38"/>
      <c r="B331" s="39"/>
      <c r="C331" s="40"/>
      <c r="D331" s="231" t="s">
        <v>153</v>
      </c>
      <c r="E331" s="40"/>
      <c r="F331" s="232" t="s">
        <v>2185</v>
      </c>
      <c r="G331" s="40"/>
      <c r="H331" s="40"/>
      <c r="I331" s="233"/>
      <c r="J331" s="40"/>
      <c r="K331" s="40"/>
      <c r="L331" s="44"/>
      <c r="M331" s="234"/>
      <c r="N331" s="235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153</v>
      </c>
      <c r="AU331" s="17" t="s">
        <v>86</v>
      </c>
    </row>
    <row r="332" s="2" customFormat="1" ht="24.15" customHeight="1">
      <c r="A332" s="38"/>
      <c r="B332" s="39"/>
      <c r="C332" s="218" t="s">
        <v>1072</v>
      </c>
      <c r="D332" s="218" t="s">
        <v>146</v>
      </c>
      <c r="E332" s="219" t="s">
        <v>2186</v>
      </c>
      <c r="F332" s="220" t="s">
        <v>2187</v>
      </c>
      <c r="G332" s="221" t="s">
        <v>637</v>
      </c>
      <c r="H332" s="222">
        <v>10</v>
      </c>
      <c r="I332" s="223"/>
      <c r="J332" s="224">
        <f>ROUND(I332*H332,2)</f>
        <v>0</v>
      </c>
      <c r="K332" s="220" t="s">
        <v>150</v>
      </c>
      <c r="L332" s="44"/>
      <c r="M332" s="225" t="s">
        <v>1</v>
      </c>
      <c r="N332" s="226" t="s">
        <v>41</v>
      </c>
      <c r="O332" s="91"/>
      <c r="P332" s="227">
        <f>O332*H332</f>
        <v>0</v>
      </c>
      <c r="Q332" s="227">
        <v>0.00027</v>
      </c>
      <c r="R332" s="227">
        <f>Q332*H332</f>
        <v>0.0027000000000000001</v>
      </c>
      <c r="S332" s="227">
        <v>0</v>
      </c>
      <c r="T332" s="228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9" t="s">
        <v>262</v>
      </c>
      <c r="AT332" s="229" t="s">
        <v>146</v>
      </c>
      <c r="AU332" s="229" t="s">
        <v>86</v>
      </c>
      <c r="AY332" s="17" t="s">
        <v>144</v>
      </c>
      <c r="BE332" s="230">
        <f>IF(N332="základní",J332,0)</f>
        <v>0</v>
      </c>
      <c r="BF332" s="230">
        <f>IF(N332="snížená",J332,0)</f>
        <v>0</v>
      </c>
      <c r="BG332" s="230">
        <f>IF(N332="zákl. přenesená",J332,0)</f>
        <v>0</v>
      </c>
      <c r="BH332" s="230">
        <f>IF(N332="sníž. přenesená",J332,0)</f>
        <v>0</v>
      </c>
      <c r="BI332" s="230">
        <f>IF(N332="nulová",J332,0)</f>
        <v>0</v>
      </c>
      <c r="BJ332" s="17" t="s">
        <v>84</v>
      </c>
      <c r="BK332" s="230">
        <f>ROUND(I332*H332,2)</f>
        <v>0</v>
      </c>
      <c r="BL332" s="17" t="s">
        <v>262</v>
      </c>
      <c r="BM332" s="229" t="s">
        <v>2188</v>
      </c>
    </row>
    <row r="333" s="2" customFormat="1">
      <c r="A333" s="38"/>
      <c r="B333" s="39"/>
      <c r="C333" s="40"/>
      <c r="D333" s="231" t="s">
        <v>153</v>
      </c>
      <c r="E333" s="40"/>
      <c r="F333" s="232" t="s">
        <v>2189</v>
      </c>
      <c r="G333" s="40"/>
      <c r="H333" s="40"/>
      <c r="I333" s="233"/>
      <c r="J333" s="40"/>
      <c r="K333" s="40"/>
      <c r="L333" s="44"/>
      <c r="M333" s="234"/>
      <c r="N333" s="235"/>
      <c r="O333" s="91"/>
      <c r="P333" s="91"/>
      <c r="Q333" s="91"/>
      <c r="R333" s="91"/>
      <c r="S333" s="91"/>
      <c r="T333" s="92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153</v>
      </c>
      <c r="AU333" s="17" t="s">
        <v>86</v>
      </c>
    </row>
    <row r="334" s="12" customFormat="1" ht="22.8" customHeight="1">
      <c r="A334" s="12"/>
      <c r="B334" s="202"/>
      <c r="C334" s="203"/>
      <c r="D334" s="204" t="s">
        <v>75</v>
      </c>
      <c r="E334" s="216" t="s">
        <v>2190</v>
      </c>
      <c r="F334" s="216" t="s">
        <v>2191</v>
      </c>
      <c r="G334" s="203"/>
      <c r="H334" s="203"/>
      <c r="I334" s="206"/>
      <c r="J334" s="217">
        <f>BK334</f>
        <v>0</v>
      </c>
      <c r="K334" s="203"/>
      <c r="L334" s="208"/>
      <c r="M334" s="209"/>
      <c r="N334" s="210"/>
      <c r="O334" s="210"/>
      <c r="P334" s="211">
        <f>SUM(P335:P348)</f>
        <v>0</v>
      </c>
      <c r="Q334" s="210"/>
      <c r="R334" s="211">
        <f>SUM(R335:R348)</f>
        <v>0.16150000000000001</v>
      </c>
      <c r="S334" s="210"/>
      <c r="T334" s="212">
        <f>SUM(T335:T348)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13" t="s">
        <v>86</v>
      </c>
      <c r="AT334" s="214" t="s">
        <v>75</v>
      </c>
      <c r="AU334" s="214" t="s">
        <v>84</v>
      </c>
      <c r="AY334" s="213" t="s">
        <v>144</v>
      </c>
      <c r="BK334" s="215">
        <f>SUM(BK335:BK348)</f>
        <v>0</v>
      </c>
    </row>
    <row r="335" s="2" customFormat="1" ht="24.15" customHeight="1">
      <c r="A335" s="38"/>
      <c r="B335" s="39"/>
      <c r="C335" s="218" t="s">
        <v>589</v>
      </c>
      <c r="D335" s="218" t="s">
        <v>146</v>
      </c>
      <c r="E335" s="219" t="s">
        <v>2192</v>
      </c>
      <c r="F335" s="220" t="s">
        <v>2193</v>
      </c>
      <c r="G335" s="221" t="s">
        <v>2007</v>
      </c>
      <c r="H335" s="222">
        <v>1</v>
      </c>
      <c r="I335" s="223"/>
      <c r="J335" s="224">
        <f>ROUND(I335*H335,2)</f>
        <v>0</v>
      </c>
      <c r="K335" s="220" t="s">
        <v>150</v>
      </c>
      <c r="L335" s="44"/>
      <c r="M335" s="225" t="s">
        <v>1</v>
      </c>
      <c r="N335" s="226" t="s">
        <v>41</v>
      </c>
      <c r="O335" s="91"/>
      <c r="P335" s="227">
        <f>O335*H335</f>
        <v>0</v>
      </c>
      <c r="Q335" s="227">
        <v>0.0050000000000000001</v>
      </c>
      <c r="R335" s="227">
        <f>Q335*H335</f>
        <v>0.0050000000000000001</v>
      </c>
      <c r="S335" s="227">
        <v>0</v>
      </c>
      <c r="T335" s="228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9" t="s">
        <v>262</v>
      </c>
      <c r="AT335" s="229" t="s">
        <v>146</v>
      </c>
      <c r="AU335" s="229" t="s">
        <v>86</v>
      </c>
      <c r="AY335" s="17" t="s">
        <v>144</v>
      </c>
      <c r="BE335" s="230">
        <f>IF(N335="základní",J335,0)</f>
        <v>0</v>
      </c>
      <c r="BF335" s="230">
        <f>IF(N335="snížená",J335,0)</f>
        <v>0</v>
      </c>
      <c r="BG335" s="230">
        <f>IF(N335="zákl. přenesená",J335,0)</f>
        <v>0</v>
      </c>
      <c r="BH335" s="230">
        <f>IF(N335="sníž. přenesená",J335,0)</f>
        <v>0</v>
      </c>
      <c r="BI335" s="230">
        <f>IF(N335="nulová",J335,0)</f>
        <v>0</v>
      </c>
      <c r="BJ335" s="17" t="s">
        <v>84</v>
      </c>
      <c r="BK335" s="230">
        <f>ROUND(I335*H335,2)</f>
        <v>0</v>
      </c>
      <c r="BL335" s="17" t="s">
        <v>262</v>
      </c>
      <c r="BM335" s="229" t="s">
        <v>2194</v>
      </c>
    </row>
    <row r="336" s="2" customFormat="1">
      <c r="A336" s="38"/>
      <c r="B336" s="39"/>
      <c r="C336" s="40"/>
      <c r="D336" s="231" t="s">
        <v>153</v>
      </c>
      <c r="E336" s="40"/>
      <c r="F336" s="232" t="s">
        <v>2195</v>
      </c>
      <c r="G336" s="40"/>
      <c r="H336" s="40"/>
      <c r="I336" s="233"/>
      <c r="J336" s="40"/>
      <c r="K336" s="40"/>
      <c r="L336" s="44"/>
      <c r="M336" s="234"/>
      <c r="N336" s="235"/>
      <c r="O336" s="91"/>
      <c r="P336" s="91"/>
      <c r="Q336" s="91"/>
      <c r="R336" s="91"/>
      <c r="S336" s="91"/>
      <c r="T336" s="92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153</v>
      </c>
      <c r="AU336" s="17" t="s">
        <v>86</v>
      </c>
    </row>
    <row r="337" s="2" customFormat="1" ht="24.15" customHeight="1">
      <c r="A337" s="38"/>
      <c r="B337" s="39"/>
      <c r="C337" s="218" t="s">
        <v>584</v>
      </c>
      <c r="D337" s="218" t="s">
        <v>146</v>
      </c>
      <c r="E337" s="219" t="s">
        <v>2196</v>
      </c>
      <c r="F337" s="220" t="s">
        <v>2197</v>
      </c>
      <c r="G337" s="221" t="s">
        <v>2007</v>
      </c>
      <c r="H337" s="222">
        <v>1</v>
      </c>
      <c r="I337" s="223"/>
      <c r="J337" s="224">
        <f>ROUND(I337*H337,2)</f>
        <v>0</v>
      </c>
      <c r="K337" s="220" t="s">
        <v>150</v>
      </c>
      <c r="L337" s="44"/>
      <c r="M337" s="225" t="s">
        <v>1</v>
      </c>
      <c r="N337" s="226" t="s">
        <v>41</v>
      </c>
      <c r="O337" s="91"/>
      <c r="P337" s="227">
        <f>O337*H337</f>
        <v>0</v>
      </c>
      <c r="Q337" s="227">
        <v>0.0077999999999999996</v>
      </c>
      <c r="R337" s="227">
        <f>Q337*H337</f>
        <v>0.0077999999999999996</v>
      </c>
      <c r="S337" s="227">
        <v>0</v>
      </c>
      <c r="T337" s="228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9" t="s">
        <v>262</v>
      </c>
      <c r="AT337" s="229" t="s">
        <v>146</v>
      </c>
      <c r="AU337" s="229" t="s">
        <v>86</v>
      </c>
      <c r="AY337" s="17" t="s">
        <v>144</v>
      </c>
      <c r="BE337" s="230">
        <f>IF(N337="základní",J337,0)</f>
        <v>0</v>
      </c>
      <c r="BF337" s="230">
        <f>IF(N337="snížená",J337,0)</f>
        <v>0</v>
      </c>
      <c r="BG337" s="230">
        <f>IF(N337="zákl. přenesená",J337,0)</f>
        <v>0</v>
      </c>
      <c r="BH337" s="230">
        <f>IF(N337="sníž. přenesená",J337,0)</f>
        <v>0</v>
      </c>
      <c r="BI337" s="230">
        <f>IF(N337="nulová",J337,0)</f>
        <v>0</v>
      </c>
      <c r="BJ337" s="17" t="s">
        <v>84</v>
      </c>
      <c r="BK337" s="230">
        <f>ROUND(I337*H337,2)</f>
        <v>0</v>
      </c>
      <c r="BL337" s="17" t="s">
        <v>262</v>
      </c>
      <c r="BM337" s="229" t="s">
        <v>2198</v>
      </c>
    </row>
    <row r="338" s="2" customFormat="1">
      <c r="A338" s="38"/>
      <c r="B338" s="39"/>
      <c r="C338" s="40"/>
      <c r="D338" s="231" t="s">
        <v>153</v>
      </c>
      <c r="E338" s="40"/>
      <c r="F338" s="232" t="s">
        <v>2199</v>
      </c>
      <c r="G338" s="40"/>
      <c r="H338" s="40"/>
      <c r="I338" s="233"/>
      <c r="J338" s="40"/>
      <c r="K338" s="40"/>
      <c r="L338" s="44"/>
      <c r="M338" s="234"/>
      <c r="N338" s="235"/>
      <c r="O338" s="91"/>
      <c r="P338" s="91"/>
      <c r="Q338" s="91"/>
      <c r="R338" s="91"/>
      <c r="S338" s="91"/>
      <c r="T338" s="92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153</v>
      </c>
      <c r="AU338" s="17" t="s">
        <v>86</v>
      </c>
    </row>
    <row r="339" s="2" customFormat="1" ht="24.15" customHeight="1">
      <c r="A339" s="38"/>
      <c r="B339" s="39"/>
      <c r="C339" s="218" t="s">
        <v>578</v>
      </c>
      <c r="D339" s="218" t="s">
        <v>146</v>
      </c>
      <c r="E339" s="219" t="s">
        <v>2200</v>
      </c>
      <c r="F339" s="220" t="s">
        <v>2201</v>
      </c>
      <c r="G339" s="221" t="s">
        <v>2007</v>
      </c>
      <c r="H339" s="222">
        <v>1</v>
      </c>
      <c r="I339" s="223"/>
      <c r="J339" s="224">
        <f>ROUND(I339*H339,2)</f>
        <v>0</v>
      </c>
      <c r="K339" s="220" t="s">
        <v>150</v>
      </c>
      <c r="L339" s="44"/>
      <c r="M339" s="225" t="s">
        <v>1</v>
      </c>
      <c r="N339" s="226" t="s">
        <v>41</v>
      </c>
      <c r="O339" s="91"/>
      <c r="P339" s="227">
        <f>O339*H339</f>
        <v>0</v>
      </c>
      <c r="Q339" s="227">
        <v>0.010500000000000001</v>
      </c>
      <c r="R339" s="227">
        <f>Q339*H339</f>
        <v>0.010500000000000001</v>
      </c>
      <c r="S339" s="227">
        <v>0</v>
      </c>
      <c r="T339" s="228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9" t="s">
        <v>262</v>
      </c>
      <c r="AT339" s="229" t="s">
        <v>146</v>
      </c>
      <c r="AU339" s="229" t="s">
        <v>86</v>
      </c>
      <c r="AY339" s="17" t="s">
        <v>144</v>
      </c>
      <c r="BE339" s="230">
        <f>IF(N339="základní",J339,0)</f>
        <v>0</v>
      </c>
      <c r="BF339" s="230">
        <f>IF(N339="snížená",J339,0)</f>
        <v>0</v>
      </c>
      <c r="BG339" s="230">
        <f>IF(N339="zákl. přenesená",J339,0)</f>
        <v>0</v>
      </c>
      <c r="BH339" s="230">
        <f>IF(N339="sníž. přenesená",J339,0)</f>
        <v>0</v>
      </c>
      <c r="BI339" s="230">
        <f>IF(N339="nulová",J339,0)</f>
        <v>0</v>
      </c>
      <c r="BJ339" s="17" t="s">
        <v>84</v>
      </c>
      <c r="BK339" s="230">
        <f>ROUND(I339*H339,2)</f>
        <v>0</v>
      </c>
      <c r="BL339" s="17" t="s">
        <v>262</v>
      </c>
      <c r="BM339" s="229" t="s">
        <v>2202</v>
      </c>
    </row>
    <row r="340" s="2" customFormat="1">
      <c r="A340" s="38"/>
      <c r="B340" s="39"/>
      <c r="C340" s="40"/>
      <c r="D340" s="231" t="s">
        <v>153</v>
      </c>
      <c r="E340" s="40"/>
      <c r="F340" s="232" t="s">
        <v>2203</v>
      </c>
      <c r="G340" s="40"/>
      <c r="H340" s="40"/>
      <c r="I340" s="233"/>
      <c r="J340" s="40"/>
      <c r="K340" s="40"/>
      <c r="L340" s="44"/>
      <c r="M340" s="234"/>
      <c r="N340" s="235"/>
      <c r="O340" s="91"/>
      <c r="P340" s="91"/>
      <c r="Q340" s="91"/>
      <c r="R340" s="91"/>
      <c r="S340" s="91"/>
      <c r="T340" s="92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153</v>
      </c>
      <c r="AU340" s="17" t="s">
        <v>86</v>
      </c>
    </row>
    <row r="341" s="2" customFormat="1" ht="24.15" customHeight="1">
      <c r="A341" s="38"/>
      <c r="B341" s="39"/>
      <c r="C341" s="218" t="s">
        <v>571</v>
      </c>
      <c r="D341" s="218" t="s">
        <v>146</v>
      </c>
      <c r="E341" s="219" t="s">
        <v>2204</v>
      </c>
      <c r="F341" s="220" t="s">
        <v>2205</v>
      </c>
      <c r="G341" s="221" t="s">
        <v>2007</v>
      </c>
      <c r="H341" s="222">
        <v>4</v>
      </c>
      <c r="I341" s="223"/>
      <c r="J341" s="224">
        <f>ROUND(I341*H341,2)</f>
        <v>0</v>
      </c>
      <c r="K341" s="220" t="s">
        <v>150</v>
      </c>
      <c r="L341" s="44"/>
      <c r="M341" s="225" t="s">
        <v>1</v>
      </c>
      <c r="N341" s="226" t="s">
        <v>41</v>
      </c>
      <c r="O341" s="91"/>
      <c r="P341" s="227">
        <f>O341*H341</f>
        <v>0</v>
      </c>
      <c r="Q341" s="227">
        <v>0.016</v>
      </c>
      <c r="R341" s="227">
        <f>Q341*H341</f>
        <v>0.064000000000000001</v>
      </c>
      <c r="S341" s="227">
        <v>0</v>
      </c>
      <c r="T341" s="228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9" t="s">
        <v>262</v>
      </c>
      <c r="AT341" s="229" t="s">
        <v>146</v>
      </c>
      <c r="AU341" s="229" t="s">
        <v>86</v>
      </c>
      <c r="AY341" s="17" t="s">
        <v>144</v>
      </c>
      <c r="BE341" s="230">
        <f>IF(N341="základní",J341,0)</f>
        <v>0</v>
      </c>
      <c r="BF341" s="230">
        <f>IF(N341="snížená",J341,0)</f>
        <v>0</v>
      </c>
      <c r="BG341" s="230">
        <f>IF(N341="zákl. přenesená",J341,0)</f>
        <v>0</v>
      </c>
      <c r="BH341" s="230">
        <f>IF(N341="sníž. přenesená",J341,0)</f>
        <v>0</v>
      </c>
      <c r="BI341" s="230">
        <f>IF(N341="nulová",J341,0)</f>
        <v>0</v>
      </c>
      <c r="BJ341" s="17" t="s">
        <v>84</v>
      </c>
      <c r="BK341" s="230">
        <f>ROUND(I341*H341,2)</f>
        <v>0</v>
      </c>
      <c r="BL341" s="17" t="s">
        <v>262</v>
      </c>
      <c r="BM341" s="229" t="s">
        <v>2206</v>
      </c>
    </row>
    <row r="342" s="2" customFormat="1">
      <c r="A342" s="38"/>
      <c r="B342" s="39"/>
      <c r="C342" s="40"/>
      <c r="D342" s="231" t="s">
        <v>153</v>
      </c>
      <c r="E342" s="40"/>
      <c r="F342" s="232" t="s">
        <v>2207</v>
      </c>
      <c r="G342" s="40"/>
      <c r="H342" s="40"/>
      <c r="I342" s="233"/>
      <c r="J342" s="40"/>
      <c r="K342" s="40"/>
      <c r="L342" s="44"/>
      <c r="M342" s="234"/>
      <c r="N342" s="235"/>
      <c r="O342" s="91"/>
      <c r="P342" s="91"/>
      <c r="Q342" s="91"/>
      <c r="R342" s="91"/>
      <c r="S342" s="91"/>
      <c r="T342" s="92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153</v>
      </c>
      <c r="AU342" s="17" t="s">
        <v>86</v>
      </c>
    </row>
    <row r="343" s="2" customFormat="1" ht="24.15" customHeight="1">
      <c r="A343" s="38"/>
      <c r="B343" s="39"/>
      <c r="C343" s="218" t="s">
        <v>724</v>
      </c>
      <c r="D343" s="218" t="s">
        <v>146</v>
      </c>
      <c r="E343" s="219" t="s">
        <v>2208</v>
      </c>
      <c r="F343" s="220" t="s">
        <v>2209</v>
      </c>
      <c r="G343" s="221" t="s">
        <v>2007</v>
      </c>
      <c r="H343" s="222">
        <v>2</v>
      </c>
      <c r="I343" s="223"/>
      <c r="J343" s="224">
        <f>ROUND(I343*H343,2)</f>
        <v>0</v>
      </c>
      <c r="K343" s="220" t="s">
        <v>150</v>
      </c>
      <c r="L343" s="44"/>
      <c r="M343" s="225" t="s">
        <v>1</v>
      </c>
      <c r="N343" s="226" t="s">
        <v>41</v>
      </c>
      <c r="O343" s="91"/>
      <c r="P343" s="227">
        <f>O343*H343</f>
        <v>0</v>
      </c>
      <c r="Q343" s="227">
        <v>0.0293</v>
      </c>
      <c r="R343" s="227">
        <f>Q343*H343</f>
        <v>0.058599999999999999</v>
      </c>
      <c r="S343" s="227">
        <v>0</v>
      </c>
      <c r="T343" s="228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9" t="s">
        <v>262</v>
      </c>
      <c r="AT343" s="229" t="s">
        <v>146</v>
      </c>
      <c r="AU343" s="229" t="s">
        <v>86</v>
      </c>
      <c r="AY343" s="17" t="s">
        <v>144</v>
      </c>
      <c r="BE343" s="230">
        <f>IF(N343="základní",J343,0)</f>
        <v>0</v>
      </c>
      <c r="BF343" s="230">
        <f>IF(N343="snížená",J343,0)</f>
        <v>0</v>
      </c>
      <c r="BG343" s="230">
        <f>IF(N343="zákl. přenesená",J343,0)</f>
        <v>0</v>
      </c>
      <c r="BH343" s="230">
        <f>IF(N343="sníž. přenesená",J343,0)</f>
        <v>0</v>
      </c>
      <c r="BI343" s="230">
        <f>IF(N343="nulová",J343,0)</f>
        <v>0</v>
      </c>
      <c r="BJ343" s="17" t="s">
        <v>84</v>
      </c>
      <c r="BK343" s="230">
        <f>ROUND(I343*H343,2)</f>
        <v>0</v>
      </c>
      <c r="BL343" s="17" t="s">
        <v>262</v>
      </c>
      <c r="BM343" s="229" t="s">
        <v>2210</v>
      </c>
    </row>
    <row r="344" s="2" customFormat="1">
      <c r="A344" s="38"/>
      <c r="B344" s="39"/>
      <c r="C344" s="40"/>
      <c r="D344" s="231" t="s">
        <v>153</v>
      </c>
      <c r="E344" s="40"/>
      <c r="F344" s="232" t="s">
        <v>2211</v>
      </c>
      <c r="G344" s="40"/>
      <c r="H344" s="40"/>
      <c r="I344" s="233"/>
      <c r="J344" s="40"/>
      <c r="K344" s="40"/>
      <c r="L344" s="44"/>
      <c r="M344" s="234"/>
      <c r="N344" s="235"/>
      <c r="O344" s="91"/>
      <c r="P344" s="91"/>
      <c r="Q344" s="91"/>
      <c r="R344" s="91"/>
      <c r="S344" s="91"/>
      <c r="T344" s="92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153</v>
      </c>
      <c r="AU344" s="17" t="s">
        <v>86</v>
      </c>
    </row>
    <row r="345" s="2" customFormat="1" ht="24.15" customHeight="1">
      <c r="A345" s="38"/>
      <c r="B345" s="39"/>
      <c r="C345" s="218" t="s">
        <v>595</v>
      </c>
      <c r="D345" s="218" t="s">
        <v>146</v>
      </c>
      <c r="E345" s="219" t="s">
        <v>2212</v>
      </c>
      <c r="F345" s="220" t="s">
        <v>2213</v>
      </c>
      <c r="G345" s="221" t="s">
        <v>637</v>
      </c>
      <c r="H345" s="222">
        <v>1</v>
      </c>
      <c r="I345" s="223"/>
      <c r="J345" s="224">
        <f>ROUND(I345*H345,2)</f>
        <v>0</v>
      </c>
      <c r="K345" s="220" t="s">
        <v>150</v>
      </c>
      <c r="L345" s="44"/>
      <c r="M345" s="225" t="s">
        <v>1</v>
      </c>
      <c r="N345" s="226" t="s">
        <v>41</v>
      </c>
      <c r="O345" s="91"/>
      <c r="P345" s="227">
        <f>O345*H345</f>
        <v>0</v>
      </c>
      <c r="Q345" s="227">
        <v>0.015599999999999999</v>
      </c>
      <c r="R345" s="227">
        <f>Q345*H345</f>
        <v>0.015599999999999999</v>
      </c>
      <c r="S345" s="227">
        <v>0</v>
      </c>
      <c r="T345" s="228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9" t="s">
        <v>262</v>
      </c>
      <c r="AT345" s="229" t="s">
        <v>146</v>
      </c>
      <c r="AU345" s="229" t="s">
        <v>86</v>
      </c>
      <c r="AY345" s="17" t="s">
        <v>144</v>
      </c>
      <c r="BE345" s="230">
        <f>IF(N345="základní",J345,0)</f>
        <v>0</v>
      </c>
      <c r="BF345" s="230">
        <f>IF(N345="snížená",J345,0)</f>
        <v>0</v>
      </c>
      <c r="BG345" s="230">
        <f>IF(N345="zákl. přenesená",J345,0)</f>
        <v>0</v>
      </c>
      <c r="BH345" s="230">
        <f>IF(N345="sníž. přenesená",J345,0)</f>
        <v>0</v>
      </c>
      <c r="BI345" s="230">
        <f>IF(N345="nulová",J345,0)</f>
        <v>0</v>
      </c>
      <c r="BJ345" s="17" t="s">
        <v>84</v>
      </c>
      <c r="BK345" s="230">
        <f>ROUND(I345*H345,2)</f>
        <v>0</v>
      </c>
      <c r="BL345" s="17" t="s">
        <v>262</v>
      </c>
      <c r="BM345" s="229" t="s">
        <v>2214</v>
      </c>
    </row>
    <row r="346" s="2" customFormat="1">
      <c r="A346" s="38"/>
      <c r="B346" s="39"/>
      <c r="C346" s="40"/>
      <c r="D346" s="231" t="s">
        <v>153</v>
      </c>
      <c r="E346" s="40"/>
      <c r="F346" s="232" t="s">
        <v>2215</v>
      </c>
      <c r="G346" s="40"/>
      <c r="H346" s="40"/>
      <c r="I346" s="233"/>
      <c r="J346" s="40"/>
      <c r="K346" s="40"/>
      <c r="L346" s="44"/>
      <c r="M346" s="234"/>
      <c r="N346" s="235"/>
      <c r="O346" s="91"/>
      <c r="P346" s="91"/>
      <c r="Q346" s="91"/>
      <c r="R346" s="91"/>
      <c r="S346" s="91"/>
      <c r="T346" s="92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153</v>
      </c>
      <c r="AU346" s="17" t="s">
        <v>86</v>
      </c>
    </row>
    <row r="347" s="2" customFormat="1" ht="24.15" customHeight="1">
      <c r="A347" s="38"/>
      <c r="B347" s="39"/>
      <c r="C347" s="218" t="s">
        <v>1061</v>
      </c>
      <c r="D347" s="218" t="s">
        <v>146</v>
      </c>
      <c r="E347" s="219" t="s">
        <v>2216</v>
      </c>
      <c r="F347" s="220" t="s">
        <v>2217</v>
      </c>
      <c r="G347" s="221" t="s">
        <v>196</v>
      </c>
      <c r="H347" s="222">
        <v>0.16200000000000001</v>
      </c>
      <c r="I347" s="223"/>
      <c r="J347" s="224">
        <f>ROUND(I347*H347,2)</f>
        <v>0</v>
      </c>
      <c r="K347" s="220" t="s">
        <v>150</v>
      </c>
      <c r="L347" s="44"/>
      <c r="M347" s="225" t="s">
        <v>1</v>
      </c>
      <c r="N347" s="226" t="s">
        <v>41</v>
      </c>
      <c r="O347" s="91"/>
      <c r="P347" s="227">
        <f>O347*H347</f>
        <v>0</v>
      </c>
      <c r="Q347" s="227">
        <v>0</v>
      </c>
      <c r="R347" s="227">
        <f>Q347*H347</f>
        <v>0</v>
      </c>
      <c r="S347" s="227">
        <v>0</v>
      </c>
      <c r="T347" s="228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29" t="s">
        <v>262</v>
      </c>
      <c r="AT347" s="229" t="s">
        <v>146</v>
      </c>
      <c r="AU347" s="229" t="s">
        <v>86</v>
      </c>
      <c r="AY347" s="17" t="s">
        <v>144</v>
      </c>
      <c r="BE347" s="230">
        <f>IF(N347="základní",J347,0)</f>
        <v>0</v>
      </c>
      <c r="BF347" s="230">
        <f>IF(N347="snížená",J347,0)</f>
        <v>0</v>
      </c>
      <c r="BG347" s="230">
        <f>IF(N347="zákl. přenesená",J347,0)</f>
        <v>0</v>
      </c>
      <c r="BH347" s="230">
        <f>IF(N347="sníž. přenesená",J347,0)</f>
        <v>0</v>
      </c>
      <c r="BI347" s="230">
        <f>IF(N347="nulová",J347,0)</f>
        <v>0</v>
      </c>
      <c r="BJ347" s="17" t="s">
        <v>84</v>
      </c>
      <c r="BK347" s="230">
        <f>ROUND(I347*H347,2)</f>
        <v>0</v>
      </c>
      <c r="BL347" s="17" t="s">
        <v>262</v>
      </c>
      <c r="BM347" s="229" t="s">
        <v>2218</v>
      </c>
    </row>
    <row r="348" s="2" customFormat="1">
      <c r="A348" s="38"/>
      <c r="B348" s="39"/>
      <c r="C348" s="40"/>
      <c r="D348" s="231" t="s">
        <v>153</v>
      </c>
      <c r="E348" s="40"/>
      <c r="F348" s="232" t="s">
        <v>2219</v>
      </c>
      <c r="G348" s="40"/>
      <c r="H348" s="40"/>
      <c r="I348" s="233"/>
      <c r="J348" s="40"/>
      <c r="K348" s="40"/>
      <c r="L348" s="44"/>
      <c r="M348" s="234"/>
      <c r="N348" s="235"/>
      <c r="O348" s="91"/>
      <c r="P348" s="91"/>
      <c r="Q348" s="91"/>
      <c r="R348" s="91"/>
      <c r="S348" s="91"/>
      <c r="T348" s="92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153</v>
      </c>
      <c r="AU348" s="17" t="s">
        <v>86</v>
      </c>
    </row>
    <row r="349" s="12" customFormat="1" ht="22.8" customHeight="1">
      <c r="A349" s="12"/>
      <c r="B349" s="202"/>
      <c r="C349" s="203"/>
      <c r="D349" s="204" t="s">
        <v>75</v>
      </c>
      <c r="E349" s="216" t="s">
        <v>2220</v>
      </c>
      <c r="F349" s="216" t="s">
        <v>2221</v>
      </c>
      <c r="G349" s="203"/>
      <c r="H349" s="203"/>
      <c r="I349" s="206"/>
      <c r="J349" s="217">
        <f>BK349</f>
        <v>0</v>
      </c>
      <c r="K349" s="203"/>
      <c r="L349" s="208"/>
      <c r="M349" s="209"/>
      <c r="N349" s="210"/>
      <c r="O349" s="210"/>
      <c r="P349" s="211">
        <f>SUM(P350:P362)</f>
        <v>0</v>
      </c>
      <c r="Q349" s="210"/>
      <c r="R349" s="211">
        <f>SUM(R350:R362)</f>
        <v>0.022260000000000002</v>
      </c>
      <c r="S349" s="210"/>
      <c r="T349" s="212">
        <f>SUM(T350:T362)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13" t="s">
        <v>86</v>
      </c>
      <c r="AT349" s="214" t="s">
        <v>75</v>
      </c>
      <c r="AU349" s="214" t="s">
        <v>84</v>
      </c>
      <c r="AY349" s="213" t="s">
        <v>144</v>
      </c>
      <c r="BK349" s="215">
        <f>SUM(BK350:BK362)</f>
        <v>0</v>
      </c>
    </row>
    <row r="350" s="2" customFormat="1" ht="24.15" customHeight="1">
      <c r="A350" s="38"/>
      <c r="B350" s="39"/>
      <c r="C350" s="218" t="s">
        <v>1032</v>
      </c>
      <c r="D350" s="218" t="s">
        <v>146</v>
      </c>
      <c r="E350" s="219" t="s">
        <v>2222</v>
      </c>
      <c r="F350" s="220" t="s">
        <v>2223</v>
      </c>
      <c r="G350" s="221" t="s">
        <v>637</v>
      </c>
      <c r="H350" s="222">
        <v>2</v>
      </c>
      <c r="I350" s="223"/>
      <c r="J350" s="224">
        <f>ROUND(I350*H350,2)</f>
        <v>0</v>
      </c>
      <c r="K350" s="220" t="s">
        <v>150</v>
      </c>
      <c r="L350" s="44"/>
      <c r="M350" s="225" t="s">
        <v>1</v>
      </c>
      <c r="N350" s="226" t="s">
        <v>41</v>
      </c>
      <c r="O350" s="91"/>
      <c r="P350" s="227">
        <f>O350*H350</f>
        <v>0</v>
      </c>
      <c r="Q350" s="227">
        <v>0</v>
      </c>
      <c r="R350" s="227">
        <f>Q350*H350</f>
        <v>0</v>
      </c>
      <c r="S350" s="227">
        <v>0</v>
      </c>
      <c r="T350" s="228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9" t="s">
        <v>262</v>
      </c>
      <c r="AT350" s="229" t="s">
        <v>146</v>
      </c>
      <c r="AU350" s="229" t="s">
        <v>86</v>
      </c>
      <c r="AY350" s="17" t="s">
        <v>144</v>
      </c>
      <c r="BE350" s="230">
        <f>IF(N350="základní",J350,0)</f>
        <v>0</v>
      </c>
      <c r="BF350" s="230">
        <f>IF(N350="snížená",J350,0)</f>
        <v>0</v>
      </c>
      <c r="BG350" s="230">
        <f>IF(N350="zákl. přenesená",J350,0)</f>
        <v>0</v>
      </c>
      <c r="BH350" s="230">
        <f>IF(N350="sníž. přenesená",J350,0)</f>
        <v>0</v>
      </c>
      <c r="BI350" s="230">
        <f>IF(N350="nulová",J350,0)</f>
        <v>0</v>
      </c>
      <c r="BJ350" s="17" t="s">
        <v>84</v>
      </c>
      <c r="BK350" s="230">
        <f>ROUND(I350*H350,2)</f>
        <v>0</v>
      </c>
      <c r="BL350" s="17" t="s">
        <v>262</v>
      </c>
      <c r="BM350" s="229" t="s">
        <v>2224</v>
      </c>
    </row>
    <row r="351" s="2" customFormat="1">
      <c r="A351" s="38"/>
      <c r="B351" s="39"/>
      <c r="C351" s="40"/>
      <c r="D351" s="231" t="s">
        <v>153</v>
      </c>
      <c r="E351" s="40"/>
      <c r="F351" s="232" t="s">
        <v>2225</v>
      </c>
      <c r="G351" s="40"/>
      <c r="H351" s="40"/>
      <c r="I351" s="233"/>
      <c r="J351" s="40"/>
      <c r="K351" s="40"/>
      <c r="L351" s="44"/>
      <c r="M351" s="234"/>
      <c r="N351" s="235"/>
      <c r="O351" s="91"/>
      <c r="P351" s="91"/>
      <c r="Q351" s="91"/>
      <c r="R351" s="91"/>
      <c r="S351" s="91"/>
      <c r="T351" s="92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153</v>
      </c>
      <c r="AU351" s="17" t="s">
        <v>86</v>
      </c>
    </row>
    <row r="352" s="2" customFormat="1" ht="33" customHeight="1">
      <c r="A352" s="38"/>
      <c r="B352" s="39"/>
      <c r="C352" s="269" t="s">
        <v>1096</v>
      </c>
      <c r="D352" s="269" t="s">
        <v>193</v>
      </c>
      <c r="E352" s="270" t="s">
        <v>2226</v>
      </c>
      <c r="F352" s="271" t="s">
        <v>2227</v>
      </c>
      <c r="G352" s="272" t="s">
        <v>637</v>
      </c>
      <c r="H352" s="273">
        <v>2</v>
      </c>
      <c r="I352" s="274"/>
      <c r="J352" s="275">
        <f>ROUND(I352*H352,2)</f>
        <v>0</v>
      </c>
      <c r="K352" s="271" t="s">
        <v>150</v>
      </c>
      <c r="L352" s="276"/>
      <c r="M352" s="277" t="s">
        <v>1</v>
      </c>
      <c r="N352" s="278" t="s">
        <v>41</v>
      </c>
      <c r="O352" s="91"/>
      <c r="P352" s="227">
        <f>O352*H352</f>
        <v>0</v>
      </c>
      <c r="Q352" s="227">
        <v>0.00048000000000000001</v>
      </c>
      <c r="R352" s="227">
        <f>Q352*H352</f>
        <v>0.00096000000000000002</v>
      </c>
      <c r="S352" s="227">
        <v>0</v>
      </c>
      <c r="T352" s="228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29" t="s">
        <v>380</v>
      </c>
      <c r="AT352" s="229" t="s">
        <v>193</v>
      </c>
      <c r="AU352" s="229" t="s">
        <v>86</v>
      </c>
      <c r="AY352" s="17" t="s">
        <v>144</v>
      </c>
      <c r="BE352" s="230">
        <f>IF(N352="základní",J352,0)</f>
        <v>0</v>
      </c>
      <c r="BF352" s="230">
        <f>IF(N352="snížená",J352,0)</f>
        <v>0</v>
      </c>
      <c r="BG352" s="230">
        <f>IF(N352="zákl. přenesená",J352,0)</f>
        <v>0</v>
      </c>
      <c r="BH352" s="230">
        <f>IF(N352="sníž. přenesená",J352,0)</f>
        <v>0</v>
      </c>
      <c r="BI352" s="230">
        <f>IF(N352="nulová",J352,0)</f>
        <v>0</v>
      </c>
      <c r="BJ352" s="17" t="s">
        <v>84</v>
      </c>
      <c r="BK352" s="230">
        <f>ROUND(I352*H352,2)</f>
        <v>0</v>
      </c>
      <c r="BL352" s="17" t="s">
        <v>262</v>
      </c>
      <c r="BM352" s="229" t="s">
        <v>2228</v>
      </c>
    </row>
    <row r="353" s="2" customFormat="1" ht="24.15" customHeight="1">
      <c r="A353" s="38"/>
      <c r="B353" s="39"/>
      <c r="C353" s="218" t="s">
        <v>1103</v>
      </c>
      <c r="D353" s="218" t="s">
        <v>146</v>
      </c>
      <c r="E353" s="219" t="s">
        <v>2229</v>
      </c>
      <c r="F353" s="220" t="s">
        <v>2230</v>
      </c>
      <c r="G353" s="221" t="s">
        <v>637</v>
      </c>
      <c r="H353" s="222">
        <v>1</v>
      </c>
      <c r="I353" s="223"/>
      <c r="J353" s="224">
        <f>ROUND(I353*H353,2)</f>
        <v>0</v>
      </c>
      <c r="K353" s="220" t="s">
        <v>150</v>
      </c>
      <c r="L353" s="44"/>
      <c r="M353" s="225" t="s">
        <v>1</v>
      </c>
      <c r="N353" s="226" t="s">
        <v>41</v>
      </c>
      <c r="O353" s="91"/>
      <c r="P353" s="227">
        <f>O353*H353</f>
        <v>0</v>
      </c>
      <c r="Q353" s="227">
        <v>0</v>
      </c>
      <c r="R353" s="227">
        <f>Q353*H353</f>
        <v>0</v>
      </c>
      <c r="S353" s="227">
        <v>0</v>
      </c>
      <c r="T353" s="228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9" t="s">
        <v>262</v>
      </c>
      <c r="AT353" s="229" t="s">
        <v>146</v>
      </c>
      <c r="AU353" s="229" t="s">
        <v>86</v>
      </c>
      <c r="AY353" s="17" t="s">
        <v>144</v>
      </c>
      <c r="BE353" s="230">
        <f>IF(N353="základní",J353,0)</f>
        <v>0</v>
      </c>
      <c r="BF353" s="230">
        <f>IF(N353="snížená",J353,0)</f>
        <v>0</v>
      </c>
      <c r="BG353" s="230">
        <f>IF(N353="zákl. přenesená",J353,0)</f>
        <v>0</v>
      </c>
      <c r="BH353" s="230">
        <f>IF(N353="sníž. přenesená",J353,0)</f>
        <v>0</v>
      </c>
      <c r="BI353" s="230">
        <f>IF(N353="nulová",J353,0)</f>
        <v>0</v>
      </c>
      <c r="BJ353" s="17" t="s">
        <v>84</v>
      </c>
      <c r="BK353" s="230">
        <f>ROUND(I353*H353,2)</f>
        <v>0</v>
      </c>
      <c r="BL353" s="17" t="s">
        <v>262</v>
      </c>
      <c r="BM353" s="229" t="s">
        <v>2231</v>
      </c>
    </row>
    <row r="354" s="2" customFormat="1">
      <c r="A354" s="38"/>
      <c r="B354" s="39"/>
      <c r="C354" s="40"/>
      <c r="D354" s="231" t="s">
        <v>153</v>
      </c>
      <c r="E354" s="40"/>
      <c r="F354" s="232" t="s">
        <v>2232</v>
      </c>
      <c r="G354" s="40"/>
      <c r="H354" s="40"/>
      <c r="I354" s="233"/>
      <c r="J354" s="40"/>
      <c r="K354" s="40"/>
      <c r="L354" s="44"/>
      <c r="M354" s="234"/>
      <c r="N354" s="235"/>
      <c r="O354" s="91"/>
      <c r="P354" s="91"/>
      <c r="Q354" s="91"/>
      <c r="R354" s="91"/>
      <c r="S354" s="91"/>
      <c r="T354" s="92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153</v>
      </c>
      <c r="AU354" s="17" t="s">
        <v>86</v>
      </c>
    </row>
    <row r="355" s="2" customFormat="1" ht="24.15" customHeight="1">
      <c r="A355" s="38"/>
      <c r="B355" s="39"/>
      <c r="C355" s="269" t="s">
        <v>1110</v>
      </c>
      <c r="D355" s="269" t="s">
        <v>193</v>
      </c>
      <c r="E355" s="270" t="s">
        <v>2233</v>
      </c>
      <c r="F355" s="271" t="s">
        <v>2234</v>
      </c>
      <c r="G355" s="272" t="s">
        <v>637</v>
      </c>
      <c r="H355" s="273">
        <v>1</v>
      </c>
      <c r="I355" s="274"/>
      <c r="J355" s="275">
        <f>ROUND(I355*H355,2)</f>
        <v>0</v>
      </c>
      <c r="K355" s="271" t="s">
        <v>150</v>
      </c>
      <c r="L355" s="276"/>
      <c r="M355" s="277" t="s">
        <v>1</v>
      </c>
      <c r="N355" s="278" t="s">
        <v>41</v>
      </c>
      <c r="O355" s="91"/>
      <c r="P355" s="227">
        <f>O355*H355</f>
        <v>0</v>
      </c>
      <c r="Q355" s="227">
        <v>0.0080000000000000002</v>
      </c>
      <c r="R355" s="227">
        <f>Q355*H355</f>
        <v>0.0080000000000000002</v>
      </c>
      <c r="S355" s="227">
        <v>0</v>
      </c>
      <c r="T355" s="228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29" t="s">
        <v>380</v>
      </c>
      <c r="AT355" s="229" t="s">
        <v>193</v>
      </c>
      <c r="AU355" s="229" t="s">
        <v>86</v>
      </c>
      <c r="AY355" s="17" t="s">
        <v>144</v>
      </c>
      <c r="BE355" s="230">
        <f>IF(N355="základní",J355,0)</f>
        <v>0</v>
      </c>
      <c r="BF355" s="230">
        <f>IF(N355="snížená",J355,0)</f>
        <v>0</v>
      </c>
      <c r="BG355" s="230">
        <f>IF(N355="zákl. přenesená",J355,0)</f>
        <v>0</v>
      </c>
      <c r="BH355" s="230">
        <f>IF(N355="sníž. přenesená",J355,0)</f>
        <v>0</v>
      </c>
      <c r="BI355" s="230">
        <f>IF(N355="nulová",J355,0)</f>
        <v>0</v>
      </c>
      <c r="BJ355" s="17" t="s">
        <v>84</v>
      </c>
      <c r="BK355" s="230">
        <f>ROUND(I355*H355,2)</f>
        <v>0</v>
      </c>
      <c r="BL355" s="17" t="s">
        <v>262</v>
      </c>
      <c r="BM355" s="229" t="s">
        <v>2235</v>
      </c>
    </row>
    <row r="356" s="2" customFormat="1" ht="24.15" customHeight="1">
      <c r="A356" s="38"/>
      <c r="B356" s="39"/>
      <c r="C356" s="218" t="s">
        <v>1123</v>
      </c>
      <c r="D356" s="218" t="s">
        <v>146</v>
      </c>
      <c r="E356" s="219" t="s">
        <v>2236</v>
      </c>
      <c r="F356" s="220" t="s">
        <v>2237</v>
      </c>
      <c r="G356" s="221" t="s">
        <v>637</v>
      </c>
      <c r="H356" s="222">
        <v>1</v>
      </c>
      <c r="I356" s="223"/>
      <c r="J356" s="224">
        <f>ROUND(I356*H356,2)</f>
        <v>0</v>
      </c>
      <c r="K356" s="220" t="s">
        <v>150</v>
      </c>
      <c r="L356" s="44"/>
      <c r="M356" s="225" t="s">
        <v>1</v>
      </c>
      <c r="N356" s="226" t="s">
        <v>41</v>
      </c>
      <c r="O356" s="91"/>
      <c r="P356" s="227">
        <f>O356*H356</f>
        <v>0</v>
      </c>
      <c r="Q356" s="227">
        <v>0</v>
      </c>
      <c r="R356" s="227">
        <f>Q356*H356</f>
        <v>0</v>
      </c>
      <c r="S356" s="227">
        <v>0</v>
      </c>
      <c r="T356" s="228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9" t="s">
        <v>262</v>
      </c>
      <c r="AT356" s="229" t="s">
        <v>146</v>
      </c>
      <c r="AU356" s="229" t="s">
        <v>86</v>
      </c>
      <c r="AY356" s="17" t="s">
        <v>144</v>
      </c>
      <c r="BE356" s="230">
        <f>IF(N356="základní",J356,0)</f>
        <v>0</v>
      </c>
      <c r="BF356" s="230">
        <f>IF(N356="snížená",J356,0)</f>
        <v>0</v>
      </c>
      <c r="BG356" s="230">
        <f>IF(N356="zákl. přenesená",J356,0)</f>
        <v>0</v>
      </c>
      <c r="BH356" s="230">
        <f>IF(N356="sníž. přenesená",J356,0)</f>
        <v>0</v>
      </c>
      <c r="BI356" s="230">
        <f>IF(N356="nulová",J356,0)</f>
        <v>0</v>
      </c>
      <c r="BJ356" s="17" t="s">
        <v>84</v>
      </c>
      <c r="BK356" s="230">
        <f>ROUND(I356*H356,2)</f>
        <v>0</v>
      </c>
      <c r="BL356" s="17" t="s">
        <v>262</v>
      </c>
      <c r="BM356" s="229" t="s">
        <v>2238</v>
      </c>
    </row>
    <row r="357" s="2" customFormat="1">
      <c r="A357" s="38"/>
      <c r="B357" s="39"/>
      <c r="C357" s="40"/>
      <c r="D357" s="231" t="s">
        <v>153</v>
      </c>
      <c r="E357" s="40"/>
      <c r="F357" s="232" t="s">
        <v>2239</v>
      </c>
      <c r="G357" s="40"/>
      <c r="H357" s="40"/>
      <c r="I357" s="233"/>
      <c r="J357" s="40"/>
      <c r="K357" s="40"/>
      <c r="L357" s="44"/>
      <c r="M357" s="234"/>
      <c r="N357" s="235"/>
      <c r="O357" s="91"/>
      <c r="P357" s="91"/>
      <c r="Q357" s="91"/>
      <c r="R357" s="91"/>
      <c r="S357" s="91"/>
      <c r="T357" s="92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153</v>
      </c>
      <c r="AU357" s="17" t="s">
        <v>86</v>
      </c>
    </row>
    <row r="358" s="2" customFormat="1" ht="24.15" customHeight="1">
      <c r="A358" s="38"/>
      <c r="B358" s="39"/>
      <c r="C358" s="269" t="s">
        <v>1128</v>
      </c>
      <c r="D358" s="269" t="s">
        <v>193</v>
      </c>
      <c r="E358" s="270" t="s">
        <v>2240</v>
      </c>
      <c r="F358" s="271" t="s">
        <v>2241</v>
      </c>
      <c r="G358" s="272" t="s">
        <v>637</v>
      </c>
      <c r="H358" s="273">
        <v>1</v>
      </c>
      <c r="I358" s="274"/>
      <c r="J358" s="275">
        <f>ROUND(I358*H358,2)</f>
        <v>0</v>
      </c>
      <c r="K358" s="271" t="s">
        <v>150</v>
      </c>
      <c r="L358" s="276"/>
      <c r="M358" s="277" t="s">
        <v>1</v>
      </c>
      <c r="N358" s="278" t="s">
        <v>41</v>
      </c>
      <c r="O358" s="91"/>
      <c r="P358" s="227">
        <f>O358*H358</f>
        <v>0</v>
      </c>
      <c r="Q358" s="227">
        <v>0.00069999999999999999</v>
      </c>
      <c r="R358" s="227">
        <f>Q358*H358</f>
        <v>0.00069999999999999999</v>
      </c>
      <c r="S358" s="227">
        <v>0</v>
      </c>
      <c r="T358" s="228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9" t="s">
        <v>380</v>
      </c>
      <c r="AT358" s="229" t="s">
        <v>193</v>
      </c>
      <c r="AU358" s="229" t="s">
        <v>86</v>
      </c>
      <c r="AY358" s="17" t="s">
        <v>144</v>
      </c>
      <c r="BE358" s="230">
        <f>IF(N358="základní",J358,0)</f>
        <v>0</v>
      </c>
      <c r="BF358" s="230">
        <f>IF(N358="snížená",J358,0)</f>
        <v>0</v>
      </c>
      <c r="BG358" s="230">
        <f>IF(N358="zákl. přenesená",J358,0)</f>
        <v>0</v>
      </c>
      <c r="BH358" s="230">
        <f>IF(N358="sníž. přenesená",J358,0)</f>
        <v>0</v>
      </c>
      <c r="BI358" s="230">
        <f>IF(N358="nulová",J358,0)</f>
        <v>0</v>
      </c>
      <c r="BJ358" s="17" t="s">
        <v>84</v>
      </c>
      <c r="BK358" s="230">
        <f>ROUND(I358*H358,2)</f>
        <v>0</v>
      </c>
      <c r="BL358" s="17" t="s">
        <v>262</v>
      </c>
      <c r="BM358" s="229" t="s">
        <v>2242</v>
      </c>
    </row>
    <row r="359" s="2" customFormat="1" ht="37.8" customHeight="1">
      <c r="A359" s="38"/>
      <c r="B359" s="39"/>
      <c r="C359" s="218" t="s">
        <v>1132</v>
      </c>
      <c r="D359" s="218" t="s">
        <v>146</v>
      </c>
      <c r="E359" s="219" t="s">
        <v>2243</v>
      </c>
      <c r="F359" s="220" t="s">
        <v>2244</v>
      </c>
      <c r="G359" s="221" t="s">
        <v>204</v>
      </c>
      <c r="H359" s="222">
        <v>5</v>
      </c>
      <c r="I359" s="223"/>
      <c r="J359" s="224">
        <f>ROUND(I359*H359,2)</f>
        <v>0</v>
      </c>
      <c r="K359" s="220" t="s">
        <v>150</v>
      </c>
      <c r="L359" s="44"/>
      <c r="M359" s="225" t="s">
        <v>1</v>
      </c>
      <c r="N359" s="226" t="s">
        <v>41</v>
      </c>
      <c r="O359" s="91"/>
      <c r="P359" s="227">
        <f>O359*H359</f>
        <v>0</v>
      </c>
      <c r="Q359" s="227">
        <v>0</v>
      </c>
      <c r="R359" s="227">
        <f>Q359*H359</f>
        <v>0</v>
      </c>
      <c r="S359" s="227">
        <v>0</v>
      </c>
      <c r="T359" s="228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9" t="s">
        <v>262</v>
      </c>
      <c r="AT359" s="229" t="s">
        <v>146</v>
      </c>
      <c r="AU359" s="229" t="s">
        <v>86</v>
      </c>
      <c r="AY359" s="17" t="s">
        <v>144</v>
      </c>
      <c r="BE359" s="230">
        <f>IF(N359="základní",J359,0)</f>
        <v>0</v>
      </c>
      <c r="BF359" s="230">
        <f>IF(N359="snížená",J359,0)</f>
        <v>0</v>
      </c>
      <c r="BG359" s="230">
        <f>IF(N359="zákl. přenesená",J359,0)</f>
        <v>0</v>
      </c>
      <c r="BH359" s="230">
        <f>IF(N359="sníž. přenesená",J359,0)</f>
        <v>0</v>
      </c>
      <c r="BI359" s="230">
        <f>IF(N359="nulová",J359,0)</f>
        <v>0</v>
      </c>
      <c r="BJ359" s="17" t="s">
        <v>84</v>
      </c>
      <c r="BK359" s="230">
        <f>ROUND(I359*H359,2)</f>
        <v>0</v>
      </c>
      <c r="BL359" s="17" t="s">
        <v>262</v>
      </c>
      <c r="BM359" s="229" t="s">
        <v>2245</v>
      </c>
    </row>
    <row r="360" s="2" customFormat="1">
      <c r="A360" s="38"/>
      <c r="B360" s="39"/>
      <c r="C360" s="40"/>
      <c r="D360" s="231" t="s">
        <v>153</v>
      </c>
      <c r="E360" s="40"/>
      <c r="F360" s="232" t="s">
        <v>2246</v>
      </c>
      <c r="G360" s="40"/>
      <c r="H360" s="40"/>
      <c r="I360" s="233"/>
      <c r="J360" s="40"/>
      <c r="K360" s="40"/>
      <c r="L360" s="44"/>
      <c r="M360" s="234"/>
      <c r="N360" s="235"/>
      <c r="O360" s="91"/>
      <c r="P360" s="91"/>
      <c r="Q360" s="91"/>
      <c r="R360" s="91"/>
      <c r="S360" s="91"/>
      <c r="T360" s="92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153</v>
      </c>
      <c r="AU360" s="17" t="s">
        <v>86</v>
      </c>
    </row>
    <row r="361" s="2" customFormat="1" ht="16.5" customHeight="1">
      <c r="A361" s="38"/>
      <c r="B361" s="39"/>
      <c r="C361" s="269" t="s">
        <v>1240</v>
      </c>
      <c r="D361" s="269" t="s">
        <v>193</v>
      </c>
      <c r="E361" s="270" t="s">
        <v>2247</v>
      </c>
      <c r="F361" s="271" t="s">
        <v>2248</v>
      </c>
      <c r="G361" s="272" t="s">
        <v>204</v>
      </c>
      <c r="H361" s="273">
        <v>6</v>
      </c>
      <c r="I361" s="274"/>
      <c r="J361" s="275">
        <f>ROUND(I361*H361,2)</f>
        <v>0</v>
      </c>
      <c r="K361" s="271" t="s">
        <v>150</v>
      </c>
      <c r="L361" s="276"/>
      <c r="M361" s="277" t="s">
        <v>1</v>
      </c>
      <c r="N361" s="278" t="s">
        <v>41</v>
      </c>
      <c r="O361" s="91"/>
      <c r="P361" s="227">
        <f>O361*H361</f>
        <v>0</v>
      </c>
      <c r="Q361" s="227">
        <v>0.0020999999999999999</v>
      </c>
      <c r="R361" s="227">
        <f>Q361*H361</f>
        <v>0.0126</v>
      </c>
      <c r="S361" s="227">
        <v>0</v>
      </c>
      <c r="T361" s="228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29" t="s">
        <v>380</v>
      </c>
      <c r="AT361" s="229" t="s">
        <v>193</v>
      </c>
      <c r="AU361" s="229" t="s">
        <v>86</v>
      </c>
      <c r="AY361" s="17" t="s">
        <v>144</v>
      </c>
      <c r="BE361" s="230">
        <f>IF(N361="základní",J361,0)</f>
        <v>0</v>
      </c>
      <c r="BF361" s="230">
        <f>IF(N361="snížená",J361,0)</f>
        <v>0</v>
      </c>
      <c r="BG361" s="230">
        <f>IF(N361="zákl. přenesená",J361,0)</f>
        <v>0</v>
      </c>
      <c r="BH361" s="230">
        <f>IF(N361="sníž. přenesená",J361,0)</f>
        <v>0</v>
      </c>
      <c r="BI361" s="230">
        <f>IF(N361="nulová",J361,0)</f>
        <v>0</v>
      </c>
      <c r="BJ361" s="17" t="s">
        <v>84</v>
      </c>
      <c r="BK361" s="230">
        <f>ROUND(I361*H361,2)</f>
        <v>0</v>
      </c>
      <c r="BL361" s="17" t="s">
        <v>262</v>
      </c>
      <c r="BM361" s="229" t="s">
        <v>2249</v>
      </c>
    </row>
    <row r="362" s="14" customFormat="1">
      <c r="A362" s="14"/>
      <c r="B362" s="247"/>
      <c r="C362" s="248"/>
      <c r="D362" s="238" t="s">
        <v>155</v>
      </c>
      <c r="E362" s="248"/>
      <c r="F362" s="250" t="s">
        <v>2250</v>
      </c>
      <c r="G362" s="248"/>
      <c r="H362" s="251">
        <v>6</v>
      </c>
      <c r="I362" s="252"/>
      <c r="J362" s="248"/>
      <c r="K362" s="248"/>
      <c r="L362" s="253"/>
      <c r="M362" s="254"/>
      <c r="N362" s="255"/>
      <c r="O362" s="255"/>
      <c r="P362" s="255"/>
      <c r="Q362" s="255"/>
      <c r="R362" s="255"/>
      <c r="S362" s="255"/>
      <c r="T362" s="256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7" t="s">
        <v>155</v>
      </c>
      <c r="AU362" s="257" t="s">
        <v>86</v>
      </c>
      <c r="AV362" s="14" t="s">
        <v>86</v>
      </c>
      <c r="AW362" s="14" t="s">
        <v>4</v>
      </c>
      <c r="AX362" s="14" t="s">
        <v>84</v>
      </c>
      <c r="AY362" s="257" t="s">
        <v>144</v>
      </c>
    </row>
    <row r="363" s="12" customFormat="1" ht="25.92" customHeight="1">
      <c r="A363" s="12"/>
      <c r="B363" s="202"/>
      <c r="C363" s="203"/>
      <c r="D363" s="204" t="s">
        <v>75</v>
      </c>
      <c r="E363" s="205" t="s">
        <v>2251</v>
      </c>
      <c r="F363" s="205" t="s">
        <v>2252</v>
      </c>
      <c r="G363" s="203"/>
      <c r="H363" s="203"/>
      <c r="I363" s="206"/>
      <c r="J363" s="207">
        <f>BK363</f>
        <v>0</v>
      </c>
      <c r="K363" s="203"/>
      <c r="L363" s="208"/>
      <c r="M363" s="209"/>
      <c r="N363" s="210"/>
      <c r="O363" s="210"/>
      <c r="P363" s="211">
        <f>SUM(P364:P365)</f>
        <v>0</v>
      </c>
      <c r="Q363" s="210"/>
      <c r="R363" s="211">
        <f>SUM(R364:R365)</f>
        <v>0</v>
      </c>
      <c r="S363" s="210"/>
      <c r="T363" s="212">
        <f>SUM(T364:T365)</f>
        <v>0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13" t="s">
        <v>151</v>
      </c>
      <c r="AT363" s="214" t="s">
        <v>75</v>
      </c>
      <c r="AU363" s="214" t="s">
        <v>76</v>
      </c>
      <c r="AY363" s="213" t="s">
        <v>144</v>
      </c>
      <c r="BK363" s="215">
        <f>SUM(BK364:BK365)</f>
        <v>0</v>
      </c>
    </row>
    <row r="364" s="2" customFormat="1" ht="16.5" customHeight="1">
      <c r="A364" s="38"/>
      <c r="B364" s="39"/>
      <c r="C364" s="218" t="s">
        <v>2253</v>
      </c>
      <c r="D364" s="218" t="s">
        <v>146</v>
      </c>
      <c r="E364" s="219" t="s">
        <v>2254</v>
      </c>
      <c r="F364" s="220" t="s">
        <v>2255</v>
      </c>
      <c r="G364" s="221" t="s">
        <v>2256</v>
      </c>
      <c r="H364" s="222">
        <v>20</v>
      </c>
      <c r="I364" s="223"/>
      <c r="J364" s="224">
        <f>ROUND(I364*H364,2)</f>
        <v>0</v>
      </c>
      <c r="K364" s="220" t="s">
        <v>150</v>
      </c>
      <c r="L364" s="44"/>
      <c r="M364" s="225" t="s">
        <v>1</v>
      </c>
      <c r="N364" s="226" t="s">
        <v>41</v>
      </c>
      <c r="O364" s="91"/>
      <c r="P364" s="227">
        <f>O364*H364</f>
        <v>0</v>
      </c>
      <c r="Q364" s="227">
        <v>0</v>
      </c>
      <c r="R364" s="227">
        <f>Q364*H364</f>
        <v>0</v>
      </c>
      <c r="S364" s="227">
        <v>0</v>
      </c>
      <c r="T364" s="228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9" t="s">
        <v>2257</v>
      </c>
      <c r="AT364" s="229" t="s">
        <v>146</v>
      </c>
      <c r="AU364" s="229" t="s">
        <v>84</v>
      </c>
      <c r="AY364" s="17" t="s">
        <v>144</v>
      </c>
      <c r="BE364" s="230">
        <f>IF(N364="základní",J364,0)</f>
        <v>0</v>
      </c>
      <c r="BF364" s="230">
        <f>IF(N364="snížená",J364,0)</f>
        <v>0</v>
      </c>
      <c r="BG364" s="230">
        <f>IF(N364="zákl. přenesená",J364,0)</f>
        <v>0</v>
      </c>
      <c r="BH364" s="230">
        <f>IF(N364="sníž. přenesená",J364,0)</f>
        <v>0</v>
      </c>
      <c r="BI364" s="230">
        <f>IF(N364="nulová",J364,0)</f>
        <v>0</v>
      </c>
      <c r="BJ364" s="17" t="s">
        <v>84</v>
      </c>
      <c r="BK364" s="230">
        <f>ROUND(I364*H364,2)</f>
        <v>0</v>
      </c>
      <c r="BL364" s="17" t="s">
        <v>2257</v>
      </c>
      <c r="BM364" s="229" t="s">
        <v>2258</v>
      </c>
    </row>
    <row r="365" s="2" customFormat="1">
      <c r="A365" s="38"/>
      <c r="B365" s="39"/>
      <c r="C365" s="40"/>
      <c r="D365" s="231" t="s">
        <v>153</v>
      </c>
      <c r="E365" s="40"/>
      <c r="F365" s="232" t="s">
        <v>2259</v>
      </c>
      <c r="G365" s="40"/>
      <c r="H365" s="40"/>
      <c r="I365" s="233"/>
      <c r="J365" s="40"/>
      <c r="K365" s="40"/>
      <c r="L365" s="44"/>
      <c r="M365" s="234"/>
      <c r="N365" s="235"/>
      <c r="O365" s="91"/>
      <c r="P365" s="91"/>
      <c r="Q365" s="91"/>
      <c r="R365" s="91"/>
      <c r="S365" s="91"/>
      <c r="T365" s="92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153</v>
      </c>
      <c r="AU365" s="17" t="s">
        <v>84</v>
      </c>
    </row>
    <row r="366" s="12" customFormat="1" ht="25.92" customHeight="1">
      <c r="A366" s="12"/>
      <c r="B366" s="202"/>
      <c r="C366" s="203"/>
      <c r="D366" s="204" t="s">
        <v>75</v>
      </c>
      <c r="E366" s="205" t="s">
        <v>2260</v>
      </c>
      <c r="F366" s="205" t="s">
        <v>2261</v>
      </c>
      <c r="G366" s="203"/>
      <c r="H366" s="203"/>
      <c r="I366" s="206"/>
      <c r="J366" s="207">
        <f>BK366</f>
        <v>0</v>
      </c>
      <c r="K366" s="203"/>
      <c r="L366" s="208"/>
      <c r="M366" s="209"/>
      <c r="N366" s="210"/>
      <c r="O366" s="210"/>
      <c r="P366" s="211">
        <f>P367</f>
        <v>0</v>
      </c>
      <c r="Q366" s="210"/>
      <c r="R366" s="211">
        <f>R367</f>
        <v>0</v>
      </c>
      <c r="S366" s="210"/>
      <c r="T366" s="212">
        <f>T367</f>
        <v>0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13" t="s">
        <v>186</v>
      </c>
      <c r="AT366" s="214" t="s">
        <v>75</v>
      </c>
      <c r="AU366" s="214" t="s">
        <v>76</v>
      </c>
      <c r="AY366" s="213" t="s">
        <v>144</v>
      </c>
      <c r="BK366" s="215">
        <f>BK367</f>
        <v>0</v>
      </c>
    </row>
    <row r="367" s="12" customFormat="1" ht="22.8" customHeight="1">
      <c r="A367" s="12"/>
      <c r="B367" s="202"/>
      <c r="C367" s="203"/>
      <c r="D367" s="204" t="s">
        <v>75</v>
      </c>
      <c r="E367" s="216" t="s">
        <v>2262</v>
      </c>
      <c r="F367" s="216" t="s">
        <v>2263</v>
      </c>
      <c r="G367" s="203"/>
      <c r="H367" s="203"/>
      <c r="I367" s="206"/>
      <c r="J367" s="217">
        <f>BK367</f>
        <v>0</v>
      </c>
      <c r="K367" s="203"/>
      <c r="L367" s="208"/>
      <c r="M367" s="209"/>
      <c r="N367" s="210"/>
      <c r="O367" s="210"/>
      <c r="P367" s="211">
        <f>SUM(P368:P369)</f>
        <v>0</v>
      </c>
      <c r="Q367" s="210"/>
      <c r="R367" s="211">
        <f>SUM(R368:R369)</f>
        <v>0</v>
      </c>
      <c r="S367" s="210"/>
      <c r="T367" s="212">
        <f>SUM(T368:T369)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13" t="s">
        <v>186</v>
      </c>
      <c r="AT367" s="214" t="s">
        <v>75</v>
      </c>
      <c r="AU367" s="214" t="s">
        <v>84</v>
      </c>
      <c r="AY367" s="213" t="s">
        <v>144</v>
      </c>
      <c r="BK367" s="215">
        <f>SUM(BK368:BK369)</f>
        <v>0</v>
      </c>
    </row>
    <row r="368" s="2" customFormat="1" ht="16.5" customHeight="1">
      <c r="A368" s="38"/>
      <c r="B368" s="39"/>
      <c r="C368" s="218" t="s">
        <v>2264</v>
      </c>
      <c r="D368" s="218" t="s">
        <v>146</v>
      </c>
      <c r="E368" s="219" t="s">
        <v>2265</v>
      </c>
      <c r="F368" s="220" t="s">
        <v>2266</v>
      </c>
      <c r="G368" s="221" t="s">
        <v>2267</v>
      </c>
      <c r="H368" s="222">
        <v>1</v>
      </c>
      <c r="I368" s="223"/>
      <c r="J368" s="224">
        <f>ROUND(I368*H368,2)</f>
        <v>0</v>
      </c>
      <c r="K368" s="220" t="s">
        <v>150</v>
      </c>
      <c r="L368" s="44"/>
      <c r="M368" s="225" t="s">
        <v>1</v>
      </c>
      <c r="N368" s="226" t="s">
        <v>41</v>
      </c>
      <c r="O368" s="91"/>
      <c r="P368" s="227">
        <f>O368*H368</f>
        <v>0</v>
      </c>
      <c r="Q368" s="227">
        <v>0</v>
      </c>
      <c r="R368" s="227">
        <f>Q368*H368</f>
        <v>0</v>
      </c>
      <c r="S368" s="227">
        <v>0</v>
      </c>
      <c r="T368" s="228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9" t="s">
        <v>2268</v>
      </c>
      <c r="AT368" s="229" t="s">
        <v>146</v>
      </c>
      <c r="AU368" s="229" t="s">
        <v>86</v>
      </c>
      <c r="AY368" s="17" t="s">
        <v>144</v>
      </c>
      <c r="BE368" s="230">
        <f>IF(N368="základní",J368,0)</f>
        <v>0</v>
      </c>
      <c r="BF368" s="230">
        <f>IF(N368="snížená",J368,0)</f>
        <v>0</v>
      </c>
      <c r="BG368" s="230">
        <f>IF(N368="zákl. přenesená",J368,0)</f>
        <v>0</v>
      </c>
      <c r="BH368" s="230">
        <f>IF(N368="sníž. přenesená",J368,0)</f>
        <v>0</v>
      </c>
      <c r="BI368" s="230">
        <f>IF(N368="nulová",J368,0)</f>
        <v>0</v>
      </c>
      <c r="BJ368" s="17" t="s">
        <v>84</v>
      </c>
      <c r="BK368" s="230">
        <f>ROUND(I368*H368,2)</f>
        <v>0</v>
      </c>
      <c r="BL368" s="17" t="s">
        <v>2268</v>
      </c>
      <c r="BM368" s="229" t="s">
        <v>2269</v>
      </c>
    </row>
    <row r="369" s="2" customFormat="1">
      <c r="A369" s="38"/>
      <c r="B369" s="39"/>
      <c r="C369" s="40"/>
      <c r="D369" s="231" t="s">
        <v>153</v>
      </c>
      <c r="E369" s="40"/>
      <c r="F369" s="232" t="s">
        <v>2270</v>
      </c>
      <c r="G369" s="40"/>
      <c r="H369" s="40"/>
      <c r="I369" s="233"/>
      <c r="J369" s="40"/>
      <c r="K369" s="40"/>
      <c r="L369" s="44"/>
      <c r="M369" s="279"/>
      <c r="N369" s="280"/>
      <c r="O369" s="281"/>
      <c r="P369" s="281"/>
      <c r="Q369" s="281"/>
      <c r="R369" s="281"/>
      <c r="S369" s="281"/>
      <c r="T369" s="282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153</v>
      </c>
      <c r="AU369" s="17" t="s">
        <v>86</v>
      </c>
    </row>
    <row r="370" s="2" customFormat="1" ht="6.96" customHeight="1">
      <c r="A370" s="38"/>
      <c r="B370" s="66"/>
      <c r="C370" s="67"/>
      <c r="D370" s="67"/>
      <c r="E370" s="67"/>
      <c r="F370" s="67"/>
      <c r="G370" s="67"/>
      <c r="H370" s="67"/>
      <c r="I370" s="67"/>
      <c r="J370" s="67"/>
      <c r="K370" s="67"/>
      <c r="L370" s="44"/>
      <c r="M370" s="38"/>
      <c r="O370" s="38"/>
      <c r="P370" s="38"/>
      <c r="Q370" s="38"/>
      <c r="R370" s="38"/>
      <c r="S370" s="38"/>
      <c r="T370" s="38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</row>
  </sheetData>
  <sheetProtection sheet="1" autoFilter="0" formatColumns="0" formatRows="0" objects="1" scenarios="1" spinCount="100000" saltValue="UApyZoAeps+mnbAnUpS7KOPfoUC1lDm5IK8dO8mxzMgPsSxeoVcCVfopZXQZIyGZDTT+i3wCzVbVWX0lX7dusA==" hashValue="6kw1nQjbtgUW6qlZJIaA3xrwctsoiFEuFWky8+TPPgLkVQvjD3nHhTNl2yQqmvhGC5squ0q5WUmP5+ZYZzBUGg==" algorithmName="SHA-512" password="CC35"/>
  <autoFilter ref="C136:K369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hyperlinks>
    <hyperlink ref="F141" r:id="rId1" display="https://podminky.urs.cz/item/CS_URS_2023_02/139711111"/>
    <hyperlink ref="F149" r:id="rId2" display="https://podminky.urs.cz/item/CS_URS_2023_02/175111101"/>
    <hyperlink ref="F154" r:id="rId3" display="https://podminky.urs.cz/item/CS_URS_2023_02/175111109"/>
    <hyperlink ref="F156" r:id="rId4" display="https://podminky.urs.cz/item/CS_URS_2023_02/175112101"/>
    <hyperlink ref="F162" r:id="rId5" display="https://podminky.urs.cz/item/CS_URS_2023_02/612135101"/>
    <hyperlink ref="F167" r:id="rId6" display="https://podminky.urs.cz/item/CS_URS_2023_02/631312141"/>
    <hyperlink ref="F171" r:id="rId7" display="https://podminky.urs.cz/item/CS_URS_2023_02/965042141"/>
    <hyperlink ref="F174" r:id="rId8" display="https://podminky.urs.cz/item/CS_URS_2023_02/965049111"/>
    <hyperlink ref="F176" r:id="rId9" display="https://podminky.urs.cz/item/CS_URS_2023_02/974031132"/>
    <hyperlink ref="F178" r:id="rId10" display="https://podminky.urs.cz/item/CS_URS_2023_02/974031133"/>
    <hyperlink ref="F180" r:id="rId11" display="https://podminky.urs.cz/item/CS_URS_2023_02/974031164"/>
    <hyperlink ref="F182" r:id="rId12" display="https://podminky.urs.cz/item/CS_URS_2023_02/974031264"/>
    <hyperlink ref="F184" r:id="rId13" display="https://podminky.urs.cz/item/CS_URS_2023_02/974042533"/>
    <hyperlink ref="F187" r:id="rId14" display="https://podminky.urs.cz/item/CS_URS_2023_02/997013501"/>
    <hyperlink ref="F189" r:id="rId15" display="https://podminky.urs.cz/item/CS_URS_2023_02/997013509"/>
    <hyperlink ref="F192" r:id="rId16" display="https://podminky.urs.cz/item/CS_URS_2023_02/997013601"/>
    <hyperlink ref="F194" r:id="rId17" display="https://podminky.urs.cz/item/CS_URS_2023_02/997013603"/>
    <hyperlink ref="F197" r:id="rId18" display="https://podminky.urs.cz/item/CS_URS_2023_02/998011001"/>
    <hyperlink ref="F201" r:id="rId19" display="https://podminky.urs.cz/item/CS_URS_2023_02/721171808"/>
    <hyperlink ref="F203" r:id="rId20" display="https://podminky.urs.cz/item/CS_URS_2023_02/721173401"/>
    <hyperlink ref="F205" r:id="rId21" display="https://podminky.urs.cz/item/CS_URS_2023_02/721173402"/>
    <hyperlink ref="F207" r:id="rId22" display="https://podminky.urs.cz/item/CS_URS_2023_02/721173403"/>
    <hyperlink ref="F209" r:id="rId23" display="https://podminky.urs.cz/item/CS_URS_2023_02/721174004"/>
    <hyperlink ref="F211" r:id="rId24" display="https://podminky.urs.cz/item/CS_URS_2023_02/721212123"/>
    <hyperlink ref="F213" r:id="rId25" display="https://podminky.urs.cz/item/CS_URS_2023_02/721290111"/>
    <hyperlink ref="F215" r:id="rId26" display="https://podminky.urs.cz/item/CS_URS_2023_02/998721101"/>
    <hyperlink ref="F218" r:id="rId27" display="https://podminky.urs.cz/item/CS_URS_2023_02/722130801"/>
    <hyperlink ref="F220" r:id="rId28" display="https://podminky.urs.cz/item/CS_URS_2023_02/722176112"/>
    <hyperlink ref="F224" r:id="rId29" display="https://podminky.urs.cz/item/CS_URS_2023_02/722176113"/>
    <hyperlink ref="F228" r:id="rId30" display="https://podminky.urs.cz/item/CS_URS_2023_02/722181111"/>
    <hyperlink ref="F230" r:id="rId31" display="https://podminky.urs.cz/item/CS_URS_2023_02/722181113"/>
    <hyperlink ref="F232" r:id="rId32" display="https://podminky.urs.cz/item/CS_URS_2023_02/722190401"/>
    <hyperlink ref="F234" r:id="rId33" display="https://podminky.urs.cz/item/CS_URS_2023_02/722224152"/>
    <hyperlink ref="F236" r:id="rId34" display="https://podminky.urs.cz/item/CS_URS_2023_02/722224153"/>
    <hyperlink ref="F238" r:id="rId35" display="https://podminky.urs.cz/item/CS_URS_2023_02/722290215"/>
    <hyperlink ref="F240" r:id="rId36" display="https://podminky.urs.cz/item/CS_URS_2023_02/998722101"/>
    <hyperlink ref="F245" r:id="rId37" display="https://podminky.urs.cz/item/CS_URS_2023_02/723181022"/>
    <hyperlink ref="F247" r:id="rId38" display="https://podminky.urs.cz/item/CS_URS_2023_02/723181024"/>
    <hyperlink ref="F249" r:id="rId39" display="https://podminky.urs.cz/item/CS_URS_2023_02/723190104"/>
    <hyperlink ref="F251" r:id="rId40" display="https://podminky.urs.cz/item/CS_URS_2023_02/723190251"/>
    <hyperlink ref="F253" r:id="rId41" display="https://podminky.urs.cz/item/CS_URS_2023_02/723220111"/>
    <hyperlink ref="F255" r:id="rId42" display="https://podminky.urs.cz/item/CS_URS_2023_02/723220212"/>
    <hyperlink ref="F257" r:id="rId43" display="https://podminky.urs.cz/item/CS_URS_2023_02/998723101"/>
    <hyperlink ref="F260" r:id="rId44" display="https://podminky.urs.cz/item/CS_URS_2023_02/724234109"/>
    <hyperlink ref="F262" r:id="rId45" display="https://podminky.urs.cz/item/CS_URS_2023_02/998724101"/>
    <hyperlink ref="F265" r:id="rId46" display="https://podminky.urs.cz/item/CS_URS_2023_02/725110811"/>
    <hyperlink ref="F267" r:id="rId47" display="https://podminky.urs.cz/item/CS_URS_2023_02/725112022"/>
    <hyperlink ref="F269" r:id="rId48" display="https://podminky.urs.cz/item/CS_URS_2023_02/725119131"/>
    <hyperlink ref="F272" r:id="rId49" display="https://podminky.urs.cz/item/CS_URS_2023_02/725210821"/>
    <hyperlink ref="F274" r:id="rId50" display="https://podminky.urs.cz/item/CS_URS_2023_02/725310823"/>
    <hyperlink ref="F276" r:id="rId51" display="https://podminky.urs.cz/item/CS_URS_2023_02/725530811"/>
    <hyperlink ref="F278" r:id="rId52" display="https://podminky.urs.cz/item/CS_URS_2023_02/725810811"/>
    <hyperlink ref="F280" r:id="rId53" display="https://podminky.urs.cz/item/CS_URS_2023_02/725813111"/>
    <hyperlink ref="F282" r:id="rId54" display="https://podminky.urs.cz/item/CS_URS_2023_02/725820801"/>
    <hyperlink ref="F284" r:id="rId55" display="https://podminky.urs.cz/item/CS_URS_2023_02/725821325"/>
    <hyperlink ref="F286" r:id="rId56" display="https://podminky.urs.cz/item/CS_URS_2023_02/725822613"/>
    <hyperlink ref="F288" r:id="rId57" display="https://podminky.urs.cz/item/CS_URS_2023_02/725841322"/>
    <hyperlink ref="F290" r:id="rId58" display="https://podminky.urs.cz/item/CS_URS_2023_02/725860811"/>
    <hyperlink ref="F292" r:id="rId59" display="https://podminky.urs.cz/item/CS_URS_2023_02/725869218"/>
    <hyperlink ref="F296" r:id="rId60" display="https://podminky.urs.cz/item/CS_URS_2023_02/998725101"/>
    <hyperlink ref="F299" r:id="rId61" display="https://podminky.urs.cz/item/CS_URS_2023_02/726121001"/>
    <hyperlink ref="F301" r:id="rId62" display="https://podminky.urs.cz/item/CS_URS_2023_02/726191002"/>
    <hyperlink ref="F303" r:id="rId63" display="https://podminky.urs.cz/item/CS_URS_2023_02/726191011"/>
    <hyperlink ref="F306" r:id="rId64" display="https://podminky.urs.cz/item/CS_URS_2023_02/998726111"/>
    <hyperlink ref="F309" r:id="rId65" display="https://podminky.urs.cz/item/CS_URS_2023_02/731244131"/>
    <hyperlink ref="F311" r:id="rId66" display="https://podminky.urs.cz/item/CS_URS_2023_02/998731101"/>
    <hyperlink ref="F316" r:id="rId67" display="https://podminky.urs.cz/item/CS_URS_2023_02/733222302"/>
    <hyperlink ref="F319" r:id="rId68" display="https://podminky.urs.cz/item/CS_URS_2023_02/733222303"/>
    <hyperlink ref="F322" r:id="rId69" display="https://podminky.urs.cz/item/CS_URS_2023_02/733222304"/>
    <hyperlink ref="F324" r:id="rId70" display="https://podminky.urs.cz/item/CS_URS_2023_02/733811251"/>
    <hyperlink ref="F327" r:id="rId71" display="https://podminky.urs.cz/item/CS_URS_2023_02/734211112"/>
    <hyperlink ref="F329" r:id="rId72" display="https://podminky.urs.cz/item/CS_URS_2023_02/734221545"/>
    <hyperlink ref="F331" r:id="rId73" display="https://podminky.urs.cz/item/CS_URS_2023_02/734221682"/>
    <hyperlink ref="F333" r:id="rId74" display="https://podminky.urs.cz/item/CS_URS_2023_02/734261412"/>
    <hyperlink ref="F336" r:id="rId75" display="https://podminky.urs.cz/item/CS_URS_2023_02/735131121"/>
    <hyperlink ref="F338" r:id="rId76" display="https://podminky.urs.cz/item/CS_URS_2023_02/735131122"/>
    <hyperlink ref="F340" r:id="rId77" display="https://podminky.urs.cz/item/CS_URS_2023_02/735131123"/>
    <hyperlink ref="F342" r:id="rId78" display="https://podminky.urs.cz/item/CS_URS_2023_02/735131125"/>
    <hyperlink ref="F344" r:id="rId79" display="https://podminky.urs.cz/item/CS_URS_2023_02/735131128"/>
    <hyperlink ref="F346" r:id="rId80" display="https://podminky.urs.cz/item/CS_URS_2023_02/735164231"/>
    <hyperlink ref="F348" r:id="rId81" display="https://podminky.urs.cz/item/CS_URS_2023_02/998735101"/>
    <hyperlink ref="F351" r:id="rId82" display="https://podminky.urs.cz/item/CS_URS_2023_02/751111011"/>
    <hyperlink ref="F354" r:id="rId83" display="https://podminky.urs.cz/item/CS_URS_2023_02/751111014"/>
    <hyperlink ref="F357" r:id="rId84" display="https://podminky.urs.cz/item/CS_URS_2023_02/751111131"/>
    <hyperlink ref="F360" r:id="rId85" display="https://podminky.urs.cz/item/CS_URS_2023_02/751511122"/>
    <hyperlink ref="F365" r:id="rId86" display="https://podminky.urs.cz/item/CS_URS_2023_02/HZS2221"/>
    <hyperlink ref="F369" r:id="rId87" display="https://podminky.urs.cz/item/CS_URS_2023_02/013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Stavební úpravy, přístavba a nástavba objektu č. 26.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2271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4. 9. 2023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ROUND((SUM(BE128:BE303)),  2)</f>
        <v>0</v>
      </c>
      <c r="G33" s="38"/>
      <c r="H33" s="38"/>
      <c r="I33" s="155">
        <v>0.20999999999999999</v>
      </c>
      <c r="J33" s="154">
        <f>ROUND(((SUM(BE128:BE303))*I33),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ROUND((SUM(BF128:BF303)),  2)</f>
        <v>0</v>
      </c>
      <c r="G34" s="38"/>
      <c r="H34" s="38"/>
      <c r="I34" s="155">
        <v>0.12</v>
      </c>
      <c r="J34" s="154">
        <f>ROUND(((SUM(BF128:BF303))*I34),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ROUND((SUM(BG128:BG303)),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ROUND((SUM(BH128:BH303)),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ROUND((SUM(BI128:BI303)),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Stavební úpravy, přístavba a nástavba objektu č. 26.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03 - Elektroinstalace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Drnholec nad Lubinou </v>
      </c>
      <c r="G89" s="40"/>
      <c r="H89" s="40"/>
      <c r="I89" s="32" t="s">
        <v>22</v>
      </c>
      <c r="J89" s="79" t="str">
        <f>IF(J12="","",J12)</f>
        <v>4. 9. 2023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Město Kopřivnice </v>
      </c>
      <c r="G91" s="40"/>
      <c r="H91" s="40"/>
      <c r="I91" s="32" t="s">
        <v>31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103</v>
      </c>
      <c r="D94" s="176"/>
      <c r="E94" s="176"/>
      <c r="F94" s="176"/>
      <c r="G94" s="176"/>
      <c r="H94" s="176"/>
      <c r="I94" s="176"/>
      <c r="J94" s="177" t="s">
        <v>104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105</v>
      </c>
      <c r="D96" s="40"/>
      <c r="E96" s="40"/>
      <c r="F96" s="40"/>
      <c r="G96" s="40"/>
      <c r="H96" s="40"/>
      <c r="I96" s="40"/>
      <c r="J96" s="110">
        <f>J128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s="9" customFormat="1" ht="24.96" customHeight="1">
      <c r="A97" s="9"/>
      <c r="B97" s="179"/>
      <c r="C97" s="180"/>
      <c r="D97" s="181" t="s">
        <v>107</v>
      </c>
      <c r="E97" s="182"/>
      <c r="F97" s="182"/>
      <c r="G97" s="182"/>
      <c r="H97" s="182"/>
      <c r="I97" s="182"/>
      <c r="J97" s="183">
        <f>J129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112</v>
      </c>
      <c r="E98" s="188"/>
      <c r="F98" s="188"/>
      <c r="G98" s="188"/>
      <c r="H98" s="188"/>
      <c r="I98" s="188"/>
      <c r="J98" s="189">
        <f>J130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113</v>
      </c>
      <c r="E99" s="188"/>
      <c r="F99" s="188"/>
      <c r="G99" s="188"/>
      <c r="H99" s="188"/>
      <c r="I99" s="188"/>
      <c r="J99" s="189">
        <f>J136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114</v>
      </c>
      <c r="E100" s="188"/>
      <c r="F100" s="188"/>
      <c r="G100" s="188"/>
      <c r="H100" s="188"/>
      <c r="I100" s="188"/>
      <c r="J100" s="189">
        <f>J141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1802</v>
      </c>
      <c r="E101" s="188"/>
      <c r="F101" s="188"/>
      <c r="G101" s="188"/>
      <c r="H101" s="188"/>
      <c r="I101" s="188"/>
      <c r="J101" s="189">
        <f>J149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9"/>
      <c r="C102" s="180"/>
      <c r="D102" s="181" t="s">
        <v>115</v>
      </c>
      <c r="E102" s="182"/>
      <c r="F102" s="182"/>
      <c r="G102" s="182"/>
      <c r="H102" s="182"/>
      <c r="I102" s="182"/>
      <c r="J102" s="183">
        <f>J152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5"/>
      <c r="C103" s="186"/>
      <c r="D103" s="187" t="s">
        <v>2272</v>
      </c>
      <c r="E103" s="188"/>
      <c r="F103" s="188"/>
      <c r="G103" s="188"/>
      <c r="H103" s="188"/>
      <c r="I103" s="188"/>
      <c r="J103" s="189">
        <f>J153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2273</v>
      </c>
      <c r="E104" s="188"/>
      <c r="F104" s="188"/>
      <c r="G104" s="188"/>
      <c r="H104" s="188"/>
      <c r="I104" s="188"/>
      <c r="J104" s="189">
        <f>J156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2274</v>
      </c>
      <c r="E105" s="188"/>
      <c r="F105" s="188"/>
      <c r="G105" s="188"/>
      <c r="H105" s="188"/>
      <c r="I105" s="188"/>
      <c r="J105" s="189">
        <f>J290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9"/>
      <c r="C106" s="180"/>
      <c r="D106" s="181" t="s">
        <v>1814</v>
      </c>
      <c r="E106" s="182"/>
      <c r="F106" s="182"/>
      <c r="G106" s="182"/>
      <c r="H106" s="182"/>
      <c r="I106" s="182"/>
      <c r="J106" s="183">
        <f>J297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79"/>
      <c r="C107" s="180"/>
      <c r="D107" s="181" t="s">
        <v>1815</v>
      </c>
      <c r="E107" s="182"/>
      <c r="F107" s="182"/>
      <c r="G107" s="182"/>
      <c r="H107" s="182"/>
      <c r="I107" s="182"/>
      <c r="J107" s="183">
        <f>J300</f>
        <v>0</v>
      </c>
      <c r="K107" s="180"/>
      <c r="L107" s="18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5"/>
      <c r="C108" s="186"/>
      <c r="D108" s="187" t="s">
        <v>1816</v>
      </c>
      <c r="E108" s="188"/>
      <c r="F108" s="188"/>
      <c r="G108" s="188"/>
      <c r="H108" s="188"/>
      <c r="I108" s="188"/>
      <c r="J108" s="189">
        <f>J301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129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174" t="str">
        <f>E7</f>
        <v>Stavební úpravy, přístavba a nástavba objektu č. 26.</v>
      </c>
      <c r="F118" s="32"/>
      <c r="G118" s="32"/>
      <c r="H118" s="32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100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E9</f>
        <v xml:space="preserve">03 - Elektroinstalace 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F12</f>
        <v xml:space="preserve">Drnholec nad Lubinou </v>
      </c>
      <c r="G122" s="40"/>
      <c r="H122" s="40"/>
      <c r="I122" s="32" t="s">
        <v>22</v>
      </c>
      <c r="J122" s="79" t="str">
        <f>IF(J12="","",J12)</f>
        <v>4. 9. 2023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40"/>
      <c r="E124" s="40"/>
      <c r="F124" s="27" t="str">
        <f>E15</f>
        <v xml:space="preserve">Město Kopřivnice </v>
      </c>
      <c r="G124" s="40"/>
      <c r="H124" s="40"/>
      <c r="I124" s="32" t="s">
        <v>31</v>
      </c>
      <c r="J124" s="36" t="str">
        <f>E21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29</v>
      </c>
      <c r="D125" s="40"/>
      <c r="E125" s="40"/>
      <c r="F125" s="27" t="str">
        <f>IF(E18="","",E18)</f>
        <v>Vyplň údaj</v>
      </c>
      <c r="G125" s="40"/>
      <c r="H125" s="40"/>
      <c r="I125" s="32" t="s">
        <v>34</v>
      </c>
      <c r="J125" s="36" t="str">
        <f>E24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191"/>
      <c r="B127" s="192"/>
      <c r="C127" s="193" t="s">
        <v>130</v>
      </c>
      <c r="D127" s="194" t="s">
        <v>61</v>
      </c>
      <c r="E127" s="194" t="s">
        <v>57</v>
      </c>
      <c r="F127" s="194" t="s">
        <v>58</v>
      </c>
      <c r="G127" s="194" t="s">
        <v>131</v>
      </c>
      <c r="H127" s="194" t="s">
        <v>132</v>
      </c>
      <c r="I127" s="194" t="s">
        <v>133</v>
      </c>
      <c r="J127" s="194" t="s">
        <v>104</v>
      </c>
      <c r="K127" s="195" t="s">
        <v>134</v>
      </c>
      <c r="L127" s="196"/>
      <c r="M127" s="100" t="s">
        <v>1</v>
      </c>
      <c r="N127" s="101" t="s">
        <v>40</v>
      </c>
      <c r="O127" s="101" t="s">
        <v>135</v>
      </c>
      <c r="P127" s="101" t="s">
        <v>136</v>
      </c>
      <c r="Q127" s="101" t="s">
        <v>137</v>
      </c>
      <c r="R127" s="101" t="s">
        <v>138</v>
      </c>
      <c r="S127" s="101" t="s">
        <v>139</v>
      </c>
      <c r="T127" s="102" t="s">
        <v>140</v>
      </c>
      <c r="U127" s="191"/>
      <c r="V127" s="191"/>
      <c r="W127" s="191"/>
      <c r="X127" s="191"/>
      <c r="Y127" s="191"/>
      <c r="Z127" s="191"/>
      <c r="AA127" s="191"/>
      <c r="AB127" s="191"/>
      <c r="AC127" s="191"/>
      <c r="AD127" s="191"/>
      <c r="AE127" s="191"/>
    </row>
    <row r="128" s="2" customFormat="1" ht="22.8" customHeight="1">
      <c r="A128" s="38"/>
      <c r="B128" s="39"/>
      <c r="C128" s="107" t="s">
        <v>141</v>
      </c>
      <c r="D128" s="40"/>
      <c r="E128" s="40"/>
      <c r="F128" s="40"/>
      <c r="G128" s="40"/>
      <c r="H128" s="40"/>
      <c r="I128" s="40"/>
      <c r="J128" s="197">
        <f>BK128</f>
        <v>0</v>
      </c>
      <c r="K128" s="40"/>
      <c r="L128" s="44"/>
      <c r="M128" s="103"/>
      <c r="N128" s="198"/>
      <c r="O128" s="104"/>
      <c r="P128" s="199">
        <f>P129+P152+P297+P300</f>
        <v>0</v>
      </c>
      <c r="Q128" s="104"/>
      <c r="R128" s="199">
        <f>R129+R152+R297+R300</f>
        <v>0.6964189999999999</v>
      </c>
      <c r="S128" s="104"/>
      <c r="T128" s="200">
        <f>T129+T152+T297+T300</f>
        <v>0.70809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75</v>
      </c>
      <c r="AU128" s="17" t="s">
        <v>106</v>
      </c>
      <c r="BK128" s="201">
        <f>BK129+BK152+BK297+BK300</f>
        <v>0</v>
      </c>
    </row>
    <row r="129" s="12" customFormat="1" ht="25.92" customHeight="1">
      <c r="A129" s="12"/>
      <c r="B129" s="202"/>
      <c r="C129" s="203"/>
      <c r="D129" s="204" t="s">
        <v>75</v>
      </c>
      <c r="E129" s="205" t="s">
        <v>142</v>
      </c>
      <c r="F129" s="205" t="s">
        <v>143</v>
      </c>
      <c r="G129" s="203"/>
      <c r="H129" s="203"/>
      <c r="I129" s="206"/>
      <c r="J129" s="207">
        <f>BK129</f>
        <v>0</v>
      </c>
      <c r="K129" s="203"/>
      <c r="L129" s="208"/>
      <c r="M129" s="209"/>
      <c r="N129" s="210"/>
      <c r="O129" s="210"/>
      <c r="P129" s="211">
        <f>P130+P136+P141+P149</f>
        <v>0</v>
      </c>
      <c r="Q129" s="210"/>
      <c r="R129" s="211">
        <f>R130+R136+R141+R149</f>
        <v>0.36399999999999999</v>
      </c>
      <c r="S129" s="210"/>
      <c r="T129" s="212">
        <f>T130+T136+T141+T149</f>
        <v>0.34499999999999997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84</v>
      </c>
      <c r="AT129" s="214" t="s">
        <v>75</v>
      </c>
      <c r="AU129" s="214" t="s">
        <v>76</v>
      </c>
      <c r="AY129" s="213" t="s">
        <v>144</v>
      </c>
      <c r="BK129" s="215">
        <f>BK130+BK136+BK141+BK149</f>
        <v>0</v>
      </c>
    </row>
    <row r="130" s="12" customFormat="1" ht="22.8" customHeight="1">
      <c r="A130" s="12"/>
      <c r="B130" s="202"/>
      <c r="C130" s="203"/>
      <c r="D130" s="204" t="s">
        <v>75</v>
      </c>
      <c r="E130" s="216" t="s">
        <v>192</v>
      </c>
      <c r="F130" s="216" t="s">
        <v>502</v>
      </c>
      <c r="G130" s="203"/>
      <c r="H130" s="203"/>
      <c r="I130" s="206"/>
      <c r="J130" s="217">
        <f>BK130</f>
        <v>0</v>
      </c>
      <c r="K130" s="203"/>
      <c r="L130" s="208"/>
      <c r="M130" s="209"/>
      <c r="N130" s="210"/>
      <c r="O130" s="210"/>
      <c r="P130" s="211">
        <f>SUM(P131:P135)</f>
        <v>0</v>
      </c>
      <c r="Q130" s="210"/>
      <c r="R130" s="211">
        <f>SUM(R131:R135)</f>
        <v>0.36399999999999999</v>
      </c>
      <c r="S130" s="210"/>
      <c r="T130" s="212">
        <f>SUM(T131:T135)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84</v>
      </c>
      <c r="AT130" s="214" t="s">
        <v>75</v>
      </c>
      <c r="AU130" s="214" t="s">
        <v>84</v>
      </c>
      <c r="AY130" s="213" t="s">
        <v>144</v>
      </c>
      <c r="BK130" s="215">
        <f>SUM(BK131:BK135)</f>
        <v>0</v>
      </c>
    </row>
    <row r="131" s="2" customFormat="1" ht="21.75" customHeight="1">
      <c r="A131" s="38"/>
      <c r="B131" s="39"/>
      <c r="C131" s="218" t="s">
        <v>459</v>
      </c>
      <c r="D131" s="218" t="s">
        <v>146</v>
      </c>
      <c r="E131" s="219" t="s">
        <v>1847</v>
      </c>
      <c r="F131" s="220" t="s">
        <v>1848</v>
      </c>
      <c r="G131" s="221" t="s">
        <v>149</v>
      </c>
      <c r="H131" s="222">
        <v>6.5</v>
      </c>
      <c r="I131" s="223"/>
      <c r="J131" s="224">
        <f>ROUND(I131*H131,2)</f>
        <v>0</v>
      </c>
      <c r="K131" s="220" t="s">
        <v>150</v>
      </c>
      <c r="L131" s="44"/>
      <c r="M131" s="225" t="s">
        <v>1</v>
      </c>
      <c r="N131" s="226" t="s">
        <v>41</v>
      </c>
      <c r="O131" s="91"/>
      <c r="P131" s="227">
        <f>O131*H131</f>
        <v>0</v>
      </c>
      <c r="Q131" s="227">
        <v>0.056000000000000001</v>
      </c>
      <c r="R131" s="227">
        <f>Q131*H131</f>
        <v>0.36399999999999999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151</v>
      </c>
      <c r="AT131" s="229" t="s">
        <v>146</v>
      </c>
      <c r="AU131" s="229" t="s">
        <v>86</v>
      </c>
      <c r="AY131" s="17" t="s">
        <v>144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84</v>
      </c>
      <c r="BK131" s="230">
        <f>ROUND(I131*H131,2)</f>
        <v>0</v>
      </c>
      <c r="BL131" s="17" t="s">
        <v>151</v>
      </c>
      <c r="BM131" s="229" t="s">
        <v>2275</v>
      </c>
    </row>
    <row r="132" s="2" customFormat="1">
      <c r="A132" s="38"/>
      <c r="B132" s="39"/>
      <c r="C132" s="40"/>
      <c r="D132" s="231" t="s">
        <v>153</v>
      </c>
      <c r="E132" s="40"/>
      <c r="F132" s="232" t="s">
        <v>1850</v>
      </c>
      <c r="G132" s="40"/>
      <c r="H132" s="40"/>
      <c r="I132" s="233"/>
      <c r="J132" s="40"/>
      <c r="K132" s="40"/>
      <c r="L132" s="44"/>
      <c r="M132" s="234"/>
      <c r="N132" s="23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153</v>
      </c>
      <c r="AU132" s="17" t="s">
        <v>86</v>
      </c>
    </row>
    <row r="133" s="14" customFormat="1">
      <c r="A133" s="14"/>
      <c r="B133" s="247"/>
      <c r="C133" s="248"/>
      <c r="D133" s="238" t="s">
        <v>155</v>
      </c>
      <c r="E133" s="249" t="s">
        <v>1</v>
      </c>
      <c r="F133" s="250" t="s">
        <v>2276</v>
      </c>
      <c r="G133" s="248"/>
      <c r="H133" s="251">
        <v>3</v>
      </c>
      <c r="I133" s="252"/>
      <c r="J133" s="248"/>
      <c r="K133" s="248"/>
      <c r="L133" s="253"/>
      <c r="M133" s="254"/>
      <c r="N133" s="255"/>
      <c r="O133" s="255"/>
      <c r="P133" s="255"/>
      <c r="Q133" s="255"/>
      <c r="R133" s="255"/>
      <c r="S133" s="255"/>
      <c r="T133" s="25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7" t="s">
        <v>155</v>
      </c>
      <c r="AU133" s="257" t="s">
        <v>86</v>
      </c>
      <c r="AV133" s="14" t="s">
        <v>86</v>
      </c>
      <c r="AW133" s="14" t="s">
        <v>33</v>
      </c>
      <c r="AX133" s="14" t="s">
        <v>76</v>
      </c>
      <c r="AY133" s="257" t="s">
        <v>144</v>
      </c>
    </row>
    <row r="134" s="14" customFormat="1">
      <c r="A134" s="14"/>
      <c r="B134" s="247"/>
      <c r="C134" s="248"/>
      <c r="D134" s="238" t="s">
        <v>155</v>
      </c>
      <c r="E134" s="249" t="s">
        <v>1</v>
      </c>
      <c r="F134" s="250" t="s">
        <v>2277</v>
      </c>
      <c r="G134" s="248"/>
      <c r="H134" s="251">
        <v>3.5</v>
      </c>
      <c r="I134" s="252"/>
      <c r="J134" s="248"/>
      <c r="K134" s="248"/>
      <c r="L134" s="253"/>
      <c r="M134" s="254"/>
      <c r="N134" s="255"/>
      <c r="O134" s="255"/>
      <c r="P134" s="255"/>
      <c r="Q134" s="255"/>
      <c r="R134" s="255"/>
      <c r="S134" s="255"/>
      <c r="T134" s="25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7" t="s">
        <v>155</v>
      </c>
      <c r="AU134" s="257" t="s">
        <v>86</v>
      </c>
      <c r="AV134" s="14" t="s">
        <v>86</v>
      </c>
      <c r="AW134" s="14" t="s">
        <v>33</v>
      </c>
      <c r="AX134" s="14" t="s">
        <v>76</v>
      </c>
      <c r="AY134" s="257" t="s">
        <v>144</v>
      </c>
    </row>
    <row r="135" s="15" customFormat="1">
      <c r="A135" s="15"/>
      <c r="B135" s="258"/>
      <c r="C135" s="259"/>
      <c r="D135" s="238" t="s">
        <v>155</v>
      </c>
      <c r="E135" s="260" t="s">
        <v>1</v>
      </c>
      <c r="F135" s="261" t="s">
        <v>160</v>
      </c>
      <c r="G135" s="259"/>
      <c r="H135" s="262">
        <v>6.5</v>
      </c>
      <c r="I135" s="263"/>
      <c r="J135" s="259"/>
      <c r="K135" s="259"/>
      <c r="L135" s="264"/>
      <c r="M135" s="265"/>
      <c r="N135" s="266"/>
      <c r="O135" s="266"/>
      <c r="P135" s="266"/>
      <c r="Q135" s="266"/>
      <c r="R135" s="266"/>
      <c r="S135" s="266"/>
      <c r="T135" s="267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8" t="s">
        <v>155</v>
      </c>
      <c r="AU135" s="268" t="s">
        <v>86</v>
      </c>
      <c r="AV135" s="15" t="s">
        <v>151</v>
      </c>
      <c r="AW135" s="15" t="s">
        <v>33</v>
      </c>
      <c r="AX135" s="15" t="s">
        <v>84</v>
      </c>
      <c r="AY135" s="268" t="s">
        <v>144</v>
      </c>
    </row>
    <row r="136" s="12" customFormat="1" ht="22.8" customHeight="1">
      <c r="A136" s="12"/>
      <c r="B136" s="202"/>
      <c r="C136" s="203"/>
      <c r="D136" s="204" t="s">
        <v>75</v>
      </c>
      <c r="E136" s="216" t="s">
        <v>219</v>
      </c>
      <c r="F136" s="216" t="s">
        <v>666</v>
      </c>
      <c r="G136" s="203"/>
      <c r="H136" s="203"/>
      <c r="I136" s="206"/>
      <c r="J136" s="217">
        <f>BK136</f>
        <v>0</v>
      </c>
      <c r="K136" s="203"/>
      <c r="L136" s="208"/>
      <c r="M136" s="209"/>
      <c r="N136" s="210"/>
      <c r="O136" s="210"/>
      <c r="P136" s="211">
        <f>SUM(P137:P140)</f>
        <v>0</v>
      </c>
      <c r="Q136" s="210"/>
      <c r="R136" s="211">
        <f>SUM(R137:R140)</f>
        <v>0</v>
      </c>
      <c r="S136" s="210"/>
      <c r="T136" s="212">
        <f>SUM(T137:T140)</f>
        <v>0.34499999999999997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3" t="s">
        <v>84</v>
      </c>
      <c r="AT136" s="214" t="s">
        <v>75</v>
      </c>
      <c r="AU136" s="214" t="s">
        <v>84</v>
      </c>
      <c r="AY136" s="213" t="s">
        <v>144</v>
      </c>
      <c r="BK136" s="215">
        <f>SUM(BK137:BK140)</f>
        <v>0</v>
      </c>
    </row>
    <row r="137" s="2" customFormat="1" ht="24.15" customHeight="1">
      <c r="A137" s="38"/>
      <c r="B137" s="39"/>
      <c r="C137" s="218" t="s">
        <v>464</v>
      </c>
      <c r="D137" s="218" t="s">
        <v>146</v>
      </c>
      <c r="E137" s="219" t="s">
        <v>1864</v>
      </c>
      <c r="F137" s="220" t="s">
        <v>1865</v>
      </c>
      <c r="G137" s="221" t="s">
        <v>204</v>
      </c>
      <c r="H137" s="222">
        <v>35</v>
      </c>
      <c r="I137" s="223"/>
      <c r="J137" s="224">
        <f>ROUND(I137*H137,2)</f>
        <v>0</v>
      </c>
      <c r="K137" s="220" t="s">
        <v>150</v>
      </c>
      <c r="L137" s="44"/>
      <c r="M137" s="225" t="s">
        <v>1</v>
      </c>
      <c r="N137" s="226" t="s">
        <v>41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0.0060000000000000001</v>
      </c>
      <c r="T137" s="228">
        <f>S137*H137</f>
        <v>0.20999999999999999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151</v>
      </c>
      <c r="AT137" s="229" t="s">
        <v>146</v>
      </c>
      <c r="AU137" s="229" t="s">
        <v>86</v>
      </c>
      <c r="AY137" s="17" t="s">
        <v>144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84</v>
      </c>
      <c r="BK137" s="230">
        <f>ROUND(I137*H137,2)</f>
        <v>0</v>
      </c>
      <c r="BL137" s="17" t="s">
        <v>151</v>
      </c>
      <c r="BM137" s="229" t="s">
        <v>2278</v>
      </c>
    </row>
    <row r="138" s="2" customFormat="1">
      <c r="A138" s="38"/>
      <c r="B138" s="39"/>
      <c r="C138" s="40"/>
      <c r="D138" s="231" t="s">
        <v>153</v>
      </c>
      <c r="E138" s="40"/>
      <c r="F138" s="232" t="s">
        <v>1867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153</v>
      </c>
      <c r="AU138" s="17" t="s">
        <v>86</v>
      </c>
    </row>
    <row r="139" s="2" customFormat="1" ht="24.15" customHeight="1">
      <c r="A139" s="38"/>
      <c r="B139" s="39"/>
      <c r="C139" s="218" t="s">
        <v>473</v>
      </c>
      <c r="D139" s="218" t="s">
        <v>146</v>
      </c>
      <c r="E139" s="219" t="s">
        <v>1868</v>
      </c>
      <c r="F139" s="220" t="s">
        <v>1869</v>
      </c>
      <c r="G139" s="221" t="s">
        <v>204</v>
      </c>
      <c r="H139" s="222">
        <v>15</v>
      </c>
      <c r="I139" s="223"/>
      <c r="J139" s="224">
        <f>ROUND(I139*H139,2)</f>
        <v>0</v>
      </c>
      <c r="K139" s="220" t="s">
        <v>150</v>
      </c>
      <c r="L139" s="44"/>
      <c r="M139" s="225" t="s">
        <v>1</v>
      </c>
      <c r="N139" s="226" t="s">
        <v>41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0.0089999999999999993</v>
      </c>
      <c r="T139" s="228">
        <f>S139*H139</f>
        <v>0.13499999999999998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151</v>
      </c>
      <c r="AT139" s="229" t="s">
        <v>146</v>
      </c>
      <c r="AU139" s="229" t="s">
        <v>86</v>
      </c>
      <c r="AY139" s="17" t="s">
        <v>144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84</v>
      </c>
      <c r="BK139" s="230">
        <f>ROUND(I139*H139,2)</f>
        <v>0</v>
      </c>
      <c r="BL139" s="17" t="s">
        <v>151</v>
      </c>
      <c r="BM139" s="229" t="s">
        <v>2279</v>
      </c>
    </row>
    <row r="140" s="2" customFormat="1">
      <c r="A140" s="38"/>
      <c r="B140" s="39"/>
      <c r="C140" s="40"/>
      <c r="D140" s="231" t="s">
        <v>153</v>
      </c>
      <c r="E140" s="40"/>
      <c r="F140" s="232" t="s">
        <v>1871</v>
      </c>
      <c r="G140" s="40"/>
      <c r="H140" s="40"/>
      <c r="I140" s="233"/>
      <c r="J140" s="40"/>
      <c r="K140" s="40"/>
      <c r="L140" s="44"/>
      <c r="M140" s="234"/>
      <c r="N140" s="235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153</v>
      </c>
      <c r="AU140" s="17" t="s">
        <v>86</v>
      </c>
    </row>
    <row r="141" s="12" customFormat="1" ht="22.8" customHeight="1">
      <c r="A141" s="12"/>
      <c r="B141" s="202"/>
      <c r="C141" s="203"/>
      <c r="D141" s="204" t="s">
        <v>75</v>
      </c>
      <c r="E141" s="216" t="s">
        <v>853</v>
      </c>
      <c r="F141" s="216" t="s">
        <v>854</v>
      </c>
      <c r="G141" s="203"/>
      <c r="H141" s="203"/>
      <c r="I141" s="206"/>
      <c r="J141" s="217">
        <f>BK141</f>
        <v>0</v>
      </c>
      <c r="K141" s="203"/>
      <c r="L141" s="208"/>
      <c r="M141" s="209"/>
      <c r="N141" s="210"/>
      <c r="O141" s="210"/>
      <c r="P141" s="211">
        <f>SUM(P142:P148)</f>
        <v>0</v>
      </c>
      <c r="Q141" s="210"/>
      <c r="R141" s="211">
        <f>SUM(R142:R148)</f>
        <v>0</v>
      </c>
      <c r="S141" s="210"/>
      <c r="T141" s="212">
        <f>SUM(T142:T148)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3" t="s">
        <v>84</v>
      </c>
      <c r="AT141" s="214" t="s">
        <v>75</v>
      </c>
      <c r="AU141" s="214" t="s">
        <v>84</v>
      </c>
      <c r="AY141" s="213" t="s">
        <v>144</v>
      </c>
      <c r="BK141" s="215">
        <f>SUM(BK142:BK148)</f>
        <v>0</v>
      </c>
    </row>
    <row r="142" s="2" customFormat="1" ht="24.15" customHeight="1">
      <c r="A142" s="38"/>
      <c r="B142" s="39"/>
      <c r="C142" s="218" t="s">
        <v>908</v>
      </c>
      <c r="D142" s="218" t="s">
        <v>146</v>
      </c>
      <c r="E142" s="219" t="s">
        <v>871</v>
      </c>
      <c r="F142" s="220" t="s">
        <v>872</v>
      </c>
      <c r="G142" s="221" t="s">
        <v>196</v>
      </c>
      <c r="H142" s="222">
        <v>0.70799999999999996</v>
      </c>
      <c r="I142" s="223"/>
      <c r="J142" s="224">
        <f>ROUND(I142*H142,2)</f>
        <v>0</v>
      </c>
      <c r="K142" s="220" t="s">
        <v>150</v>
      </c>
      <c r="L142" s="44"/>
      <c r="M142" s="225" t="s">
        <v>1</v>
      </c>
      <c r="N142" s="226" t="s">
        <v>41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151</v>
      </c>
      <c r="AT142" s="229" t="s">
        <v>146</v>
      </c>
      <c r="AU142" s="229" t="s">
        <v>86</v>
      </c>
      <c r="AY142" s="17" t="s">
        <v>144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84</v>
      </c>
      <c r="BK142" s="230">
        <f>ROUND(I142*H142,2)</f>
        <v>0</v>
      </c>
      <c r="BL142" s="17" t="s">
        <v>151</v>
      </c>
      <c r="BM142" s="229" t="s">
        <v>2280</v>
      </c>
    </row>
    <row r="143" s="2" customFormat="1">
      <c r="A143" s="38"/>
      <c r="B143" s="39"/>
      <c r="C143" s="40"/>
      <c r="D143" s="231" t="s">
        <v>153</v>
      </c>
      <c r="E143" s="40"/>
      <c r="F143" s="232" t="s">
        <v>874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153</v>
      </c>
      <c r="AU143" s="17" t="s">
        <v>86</v>
      </c>
    </row>
    <row r="144" s="2" customFormat="1" ht="24.15" customHeight="1">
      <c r="A144" s="38"/>
      <c r="B144" s="39"/>
      <c r="C144" s="218" t="s">
        <v>920</v>
      </c>
      <c r="D144" s="218" t="s">
        <v>146</v>
      </c>
      <c r="E144" s="219" t="s">
        <v>875</v>
      </c>
      <c r="F144" s="220" t="s">
        <v>876</v>
      </c>
      <c r="G144" s="221" t="s">
        <v>196</v>
      </c>
      <c r="H144" s="222">
        <v>10.619999999999999</v>
      </c>
      <c r="I144" s="223"/>
      <c r="J144" s="224">
        <f>ROUND(I144*H144,2)</f>
        <v>0</v>
      </c>
      <c r="K144" s="220" t="s">
        <v>150</v>
      </c>
      <c r="L144" s="44"/>
      <c r="M144" s="225" t="s">
        <v>1</v>
      </c>
      <c r="N144" s="226" t="s">
        <v>41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151</v>
      </c>
      <c r="AT144" s="229" t="s">
        <v>146</v>
      </c>
      <c r="AU144" s="229" t="s">
        <v>86</v>
      </c>
      <c r="AY144" s="17" t="s">
        <v>144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84</v>
      </c>
      <c r="BK144" s="230">
        <f>ROUND(I144*H144,2)</f>
        <v>0</v>
      </c>
      <c r="BL144" s="17" t="s">
        <v>151</v>
      </c>
      <c r="BM144" s="229" t="s">
        <v>2281</v>
      </c>
    </row>
    <row r="145" s="2" customFormat="1">
      <c r="A145" s="38"/>
      <c r="B145" s="39"/>
      <c r="C145" s="40"/>
      <c r="D145" s="231" t="s">
        <v>153</v>
      </c>
      <c r="E145" s="40"/>
      <c r="F145" s="232" t="s">
        <v>878</v>
      </c>
      <c r="G145" s="40"/>
      <c r="H145" s="40"/>
      <c r="I145" s="233"/>
      <c r="J145" s="40"/>
      <c r="K145" s="40"/>
      <c r="L145" s="44"/>
      <c r="M145" s="234"/>
      <c r="N145" s="235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153</v>
      </c>
      <c r="AU145" s="17" t="s">
        <v>86</v>
      </c>
    </row>
    <row r="146" s="14" customFormat="1">
      <c r="A146" s="14"/>
      <c r="B146" s="247"/>
      <c r="C146" s="248"/>
      <c r="D146" s="238" t="s">
        <v>155</v>
      </c>
      <c r="E146" s="249" t="s">
        <v>1</v>
      </c>
      <c r="F146" s="250" t="s">
        <v>2282</v>
      </c>
      <c r="G146" s="248"/>
      <c r="H146" s="251">
        <v>10.619999999999999</v>
      </c>
      <c r="I146" s="252"/>
      <c r="J146" s="248"/>
      <c r="K146" s="248"/>
      <c r="L146" s="253"/>
      <c r="M146" s="254"/>
      <c r="N146" s="255"/>
      <c r="O146" s="255"/>
      <c r="P146" s="255"/>
      <c r="Q146" s="255"/>
      <c r="R146" s="255"/>
      <c r="S146" s="255"/>
      <c r="T146" s="25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7" t="s">
        <v>155</v>
      </c>
      <c r="AU146" s="257" t="s">
        <v>86</v>
      </c>
      <c r="AV146" s="14" t="s">
        <v>86</v>
      </c>
      <c r="AW146" s="14" t="s">
        <v>33</v>
      </c>
      <c r="AX146" s="14" t="s">
        <v>84</v>
      </c>
      <c r="AY146" s="257" t="s">
        <v>144</v>
      </c>
    </row>
    <row r="147" s="2" customFormat="1" ht="33" customHeight="1">
      <c r="A147" s="38"/>
      <c r="B147" s="39"/>
      <c r="C147" s="218" t="s">
        <v>1973</v>
      </c>
      <c r="D147" s="218" t="s">
        <v>146</v>
      </c>
      <c r="E147" s="219" t="s">
        <v>884</v>
      </c>
      <c r="F147" s="220" t="s">
        <v>885</v>
      </c>
      <c r="G147" s="221" t="s">
        <v>196</v>
      </c>
      <c r="H147" s="222">
        <v>0.70799999999999996</v>
      </c>
      <c r="I147" s="223"/>
      <c r="J147" s="224">
        <f>ROUND(I147*H147,2)</f>
        <v>0</v>
      </c>
      <c r="K147" s="220" t="s">
        <v>150</v>
      </c>
      <c r="L147" s="44"/>
      <c r="M147" s="225" t="s">
        <v>1</v>
      </c>
      <c r="N147" s="226" t="s">
        <v>41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151</v>
      </c>
      <c r="AT147" s="229" t="s">
        <v>146</v>
      </c>
      <c r="AU147" s="229" t="s">
        <v>86</v>
      </c>
      <c r="AY147" s="17" t="s">
        <v>144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84</v>
      </c>
      <c r="BK147" s="230">
        <f>ROUND(I147*H147,2)</f>
        <v>0</v>
      </c>
      <c r="BL147" s="17" t="s">
        <v>151</v>
      </c>
      <c r="BM147" s="229" t="s">
        <v>2283</v>
      </c>
    </row>
    <row r="148" s="2" customFormat="1">
      <c r="A148" s="38"/>
      <c r="B148" s="39"/>
      <c r="C148" s="40"/>
      <c r="D148" s="231" t="s">
        <v>153</v>
      </c>
      <c r="E148" s="40"/>
      <c r="F148" s="232" t="s">
        <v>887</v>
      </c>
      <c r="G148" s="40"/>
      <c r="H148" s="40"/>
      <c r="I148" s="233"/>
      <c r="J148" s="40"/>
      <c r="K148" s="40"/>
      <c r="L148" s="44"/>
      <c r="M148" s="234"/>
      <c r="N148" s="23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153</v>
      </c>
      <c r="AU148" s="17" t="s">
        <v>86</v>
      </c>
    </row>
    <row r="149" s="12" customFormat="1" ht="22.8" customHeight="1">
      <c r="A149" s="12"/>
      <c r="B149" s="202"/>
      <c r="C149" s="203"/>
      <c r="D149" s="204" t="s">
        <v>75</v>
      </c>
      <c r="E149" s="216" t="s">
        <v>1893</v>
      </c>
      <c r="F149" s="216" t="s">
        <v>1894</v>
      </c>
      <c r="G149" s="203"/>
      <c r="H149" s="203"/>
      <c r="I149" s="206"/>
      <c r="J149" s="217">
        <f>BK149</f>
        <v>0</v>
      </c>
      <c r="K149" s="203"/>
      <c r="L149" s="208"/>
      <c r="M149" s="209"/>
      <c r="N149" s="210"/>
      <c r="O149" s="210"/>
      <c r="P149" s="211">
        <f>SUM(P150:P151)</f>
        <v>0</v>
      </c>
      <c r="Q149" s="210"/>
      <c r="R149" s="211">
        <f>SUM(R150:R151)</f>
        <v>0</v>
      </c>
      <c r="S149" s="210"/>
      <c r="T149" s="212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84</v>
      </c>
      <c r="AT149" s="214" t="s">
        <v>75</v>
      </c>
      <c r="AU149" s="214" t="s">
        <v>84</v>
      </c>
      <c r="AY149" s="213" t="s">
        <v>144</v>
      </c>
      <c r="BK149" s="215">
        <f>SUM(BK150:BK151)</f>
        <v>0</v>
      </c>
    </row>
    <row r="150" s="2" customFormat="1" ht="16.5" customHeight="1">
      <c r="A150" s="38"/>
      <c r="B150" s="39"/>
      <c r="C150" s="218" t="s">
        <v>2253</v>
      </c>
      <c r="D150" s="218" t="s">
        <v>146</v>
      </c>
      <c r="E150" s="219" t="s">
        <v>1895</v>
      </c>
      <c r="F150" s="220" t="s">
        <v>1896</v>
      </c>
      <c r="G150" s="221" t="s">
        <v>196</v>
      </c>
      <c r="H150" s="222">
        <v>0.36399999999999999</v>
      </c>
      <c r="I150" s="223"/>
      <c r="J150" s="224">
        <f>ROUND(I150*H150,2)</f>
        <v>0</v>
      </c>
      <c r="K150" s="220" t="s">
        <v>150</v>
      </c>
      <c r="L150" s="44"/>
      <c r="M150" s="225" t="s">
        <v>1</v>
      </c>
      <c r="N150" s="226" t="s">
        <v>41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151</v>
      </c>
      <c r="AT150" s="229" t="s">
        <v>146</v>
      </c>
      <c r="AU150" s="229" t="s">
        <v>86</v>
      </c>
      <c r="AY150" s="17" t="s">
        <v>144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84</v>
      </c>
      <c r="BK150" s="230">
        <f>ROUND(I150*H150,2)</f>
        <v>0</v>
      </c>
      <c r="BL150" s="17" t="s">
        <v>151</v>
      </c>
      <c r="BM150" s="229" t="s">
        <v>2284</v>
      </c>
    </row>
    <row r="151" s="2" customFormat="1">
      <c r="A151" s="38"/>
      <c r="B151" s="39"/>
      <c r="C151" s="40"/>
      <c r="D151" s="231" t="s">
        <v>153</v>
      </c>
      <c r="E151" s="40"/>
      <c r="F151" s="232" t="s">
        <v>1898</v>
      </c>
      <c r="G151" s="40"/>
      <c r="H151" s="40"/>
      <c r="I151" s="233"/>
      <c r="J151" s="40"/>
      <c r="K151" s="40"/>
      <c r="L151" s="44"/>
      <c r="M151" s="234"/>
      <c r="N151" s="235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153</v>
      </c>
      <c r="AU151" s="17" t="s">
        <v>86</v>
      </c>
    </row>
    <row r="152" s="12" customFormat="1" ht="25.92" customHeight="1">
      <c r="A152" s="12"/>
      <c r="B152" s="202"/>
      <c r="C152" s="203"/>
      <c r="D152" s="204" t="s">
        <v>75</v>
      </c>
      <c r="E152" s="205" t="s">
        <v>896</v>
      </c>
      <c r="F152" s="205" t="s">
        <v>897</v>
      </c>
      <c r="G152" s="203"/>
      <c r="H152" s="203"/>
      <c r="I152" s="206"/>
      <c r="J152" s="207">
        <f>BK152</f>
        <v>0</v>
      </c>
      <c r="K152" s="203"/>
      <c r="L152" s="208"/>
      <c r="M152" s="209"/>
      <c r="N152" s="210"/>
      <c r="O152" s="210"/>
      <c r="P152" s="211">
        <f>P153+P156+P290</f>
        <v>0</v>
      </c>
      <c r="Q152" s="210"/>
      <c r="R152" s="211">
        <f>R153+R156+R290</f>
        <v>0.33241899999999996</v>
      </c>
      <c r="S152" s="210"/>
      <c r="T152" s="212">
        <f>T153+T156+T290</f>
        <v>0.36309000000000002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3" t="s">
        <v>86</v>
      </c>
      <c r="AT152" s="214" t="s">
        <v>75</v>
      </c>
      <c r="AU152" s="214" t="s">
        <v>76</v>
      </c>
      <c r="AY152" s="213" t="s">
        <v>144</v>
      </c>
      <c r="BK152" s="215">
        <f>BK153+BK156+BK290</f>
        <v>0</v>
      </c>
    </row>
    <row r="153" s="12" customFormat="1" ht="22.8" customHeight="1">
      <c r="A153" s="12"/>
      <c r="B153" s="202"/>
      <c r="C153" s="203"/>
      <c r="D153" s="204" t="s">
        <v>75</v>
      </c>
      <c r="E153" s="216" t="s">
        <v>2285</v>
      </c>
      <c r="F153" s="216" t="s">
        <v>2286</v>
      </c>
      <c r="G153" s="203"/>
      <c r="H153" s="203"/>
      <c r="I153" s="206"/>
      <c r="J153" s="217">
        <f>BK153</f>
        <v>0</v>
      </c>
      <c r="K153" s="203"/>
      <c r="L153" s="208"/>
      <c r="M153" s="209"/>
      <c r="N153" s="210"/>
      <c r="O153" s="210"/>
      <c r="P153" s="211">
        <f>SUM(P154:P155)</f>
        <v>0</v>
      </c>
      <c r="Q153" s="210"/>
      <c r="R153" s="211">
        <f>SUM(R154:R155)</f>
        <v>0</v>
      </c>
      <c r="S153" s="210"/>
      <c r="T153" s="212">
        <f>SUM(T154:T155)</f>
        <v>0.012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3" t="s">
        <v>86</v>
      </c>
      <c r="AT153" s="214" t="s">
        <v>75</v>
      </c>
      <c r="AU153" s="214" t="s">
        <v>84</v>
      </c>
      <c r="AY153" s="213" t="s">
        <v>144</v>
      </c>
      <c r="BK153" s="215">
        <f>SUM(BK154:BK155)</f>
        <v>0</v>
      </c>
    </row>
    <row r="154" s="2" customFormat="1" ht="16.5" customHeight="1">
      <c r="A154" s="38"/>
      <c r="B154" s="39"/>
      <c r="C154" s="218" t="s">
        <v>225</v>
      </c>
      <c r="D154" s="218" t="s">
        <v>146</v>
      </c>
      <c r="E154" s="219" t="s">
        <v>2287</v>
      </c>
      <c r="F154" s="220" t="s">
        <v>2288</v>
      </c>
      <c r="G154" s="221" t="s">
        <v>2007</v>
      </c>
      <c r="H154" s="222">
        <v>3</v>
      </c>
      <c r="I154" s="223"/>
      <c r="J154" s="224">
        <f>ROUND(I154*H154,2)</f>
        <v>0</v>
      </c>
      <c r="K154" s="220" t="s">
        <v>150</v>
      </c>
      <c r="L154" s="44"/>
      <c r="M154" s="225" t="s">
        <v>1</v>
      </c>
      <c r="N154" s="226" t="s">
        <v>41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0.0040000000000000001</v>
      </c>
      <c r="T154" s="228">
        <f>S154*H154</f>
        <v>0.012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262</v>
      </c>
      <c r="AT154" s="229" t="s">
        <v>146</v>
      </c>
      <c r="AU154" s="229" t="s">
        <v>86</v>
      </c>
      <c r="AY154" s="17" t="s">
        <v>144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84</v>
      </c>
      <c r="BK154" s="230">
        <f>ROUND(I154*H154,2)</f>
        <v>0</v>
      </c>
      <c r="BL154" s="17" t="s">
        <v>262</v>
      </c>
      <c r="BM154" s="229" t="s">
        <v>2289</v>
      </c>
    </row>
    <row r="155" s="2" customFormat="1">
      <c r="A155" s="38"/>
      <c r="B155" s="39"/>
      <c r="C155" s="40"/>
      <c r="D155" s="231" t="s">
        <v>153</v>
      </c>
      <c r="E155" s="40"/>
      <c r="F155" s="232" t="s">
        <v>2290</v>
      </c>
      <c r="G155" s="40"/>
      <c r="H155" s="40"/>
      <c r="I155" s="233"/>
      <c r="J155" s="40"/>
      <c r="K155" s="40"/>
      <c r="L155" s="44"/>
      <c r="M155" s="234"/>
      <c r="N155" s="235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153</v>
      </c>
      <c r="AU155" s="17" t="s">
        <v>86</v>
      </c>
    </row>
    <row r="156" s="12" customFormat="1" ht="22.8" customHeight="1">
      <c r="A156" s="12"/>
      <c r="B156" s="202"/>
      <c r="C156" s="203"/>
      <c r="D156" s="204" t="s">
        <v>75</v>
      </c>
      <c r="E156" s="216" t="s">
        <v>2291</v>
      </c>
      <c r="F156" s="216" t="s">
        <v>2292</v>
      </c>
      <c r="G156" s="203"/>
      <c r="H156" s="203"/>
      <c r="I156" s="206"/>
      <c r="J156" s="217">
        <f>BK156</f>
        <v>0</v>
      </c>
      <c r="K156" s="203"/>
      <c r="L156" s="208"/>
      <c r="M156" s="209"/>
      <c r="N156" s="210"/>
      <c r="O156" s="210"/>
      <c r="P156" s="211">
        <f>SUM(P157:P289)</f>
        <v>0</v>
      </c>
      <c r="Q156" s="210"/>
      <c r="R156" s="211">
        <f>SUM(R157:R289)</f>
        <v>0.33203899999999997</v>
      </c>
      <c r="S156" s="210"/>
      <c r="T156" s="212">
        <f>SUM(T157:T289)</f>
        <v>0.35109000000000001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3" t="s">
        <v>86</v>
      </c>
      <c r="AT156" s="214" t="s">
        <v>75</v>
      </c>
      <c r="AU156" s="214" t="s">
        <v>84</v>
      </c>
      <c r="AY156" s="213" t="s">
        <v>144</v>
      </c>
      <c r="BK156" s="215">
        <f>SUM(BK157:BK289)</f>
        <v>0</v>
      </c>
    </row>
    <row r="157" s="2" customFormat="1" ht="37.8" customHeight="1">
      <c r="A157" s="38"/>
      <c r="B157" s="39"/>
      <c r="C157" s="218" t="s">
        <v>1917</v>
      </c>
      <c r="D157" s="218" t="s">
        <v>146</v>
      </c>
      <c r="E157" s="219" t="s">
        <v>2293</v>
      </c>
      <c r="F157" s="220" t="s">
        <v>2294</v>
      </c>
      <c r="G157" s="221" t="s">
        <v>2295</v>
      </c>
      <c r="H157" s="222">
        <v>1</v>
      </c>
      <c r="I157" s="223"/>
      <c r="J157" s="224">
        <f>ROUND(I157*H157,2)</f>
        <v>0</v>
      </c>
      <c r="K157" s="220" t="s">
        <v>1</v>
      </c>
      <c r="L157" s="44"/>
      <c r="M157" s="225" t="s">
        <v>1</v>
      </c>
      <c r="N157" s="226" t="s">
        <v>41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262</v>
      </c>
      <c r="AT157" s="229" t="s">
        <v>146</v>
      </c>
      <c r="AU157" s="229" t="s">
        <v>86</v>
      </c>
      <c r="AY157" s="17" t="s">
        <v>144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84</v>
      </c>
      <c r="BK157" s="230">
        <f>ROUND(I157*H157,2)</f>
        <v>0</v>
      </c>
      <c r="BL157" s="17" t="s">
        <v>262</v>
      </c>
      <c r="BM157" s="229" t="s">
        <v>2296</v>
      </c>
    </row>
    <row r="158" s="2" customFormat="1" ht="16.5" customHeight="1">
      <c r="A158" s="38"/>
      <c r="B158" s="39"/>
      <c r="C158" s="218" t="s">
        <v>479</v>
      </c>
      <c r="D158" s="218" t="s">
        <v>146</v>
      </c>
      <c r="E158" s="219" t="s">
        <v>2297</v>
      </c>
      <c r="F158" s="220" t="s">
        <v>2298</v>
      </c>
      <c r="G158" s="221" t="s">
        <v>637</v>
      </c>
      <c r="H158" s="222">
        <v>32</v>
      </c>
      <c r="I158" s="223"/>
      <c r="J158" s="224">
        <f>ROUND(I158*H158,2)</f>
        <v>0</v>
      </c>
      <c r="K158" s="220" t="s">
        <v>150</v>
      </c>
      <c r="L158" s="44"/>
      <c r="M158" s="225" t="s">
        <v>1</v>
      </c>
      <c r="N158" s="226" t="s">
        <v>41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262</v>
      </c>
      <c r="AT158" s="229" t="s">
        <v>146</v>
      </c>
      <c r="AU158" s="229" t="s">
        <v>86</v>
      </c>
      <c r="AY158" s="17" t="s">
        <v>144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84</v>
      </c>
      <c r="BK158" s="230">
        <f>ROUND(I158*H158,2)</f>
        <v>0</v>
      </c>
      <c r="BL158" s="17" t="s">
        <v>262</v>
      </c>
      <c r="BM158" s="229" t="s">
        <v>2299</v>
      </c>
    </row>
    <row r="159" s="2" customFormat="1">
      <c r="A159" s="38"/>
      <c r="B159" s="39"/>
      <c r="C159" s="40"/>
      <c r="D159" s="231" t="s">
        <v>153</v>
      </c>
      <c r="E159" s="40"/>
      <c r="F159" s="232" t="s">
        <v>2300</v>
      </c>
      <c r="G159" s="40"/>
      <c r="H159" s="40"/>
      <c r="I159" s="233"/>
      <c r="J159" s="40"/>
      <c r="K159" s="40"/>
      <c r="L159" s="44"/>
      <c r="M159" s="234"/>
      <c r="N159" s="235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153</v>
      </c>
      <c r="AU159" s="17" t="s">
        <v>86</v>
      </c>
    </row>
    <row r="160" s="13" customFormat="1">
      <c r="A160" s="13"/>
      <c r="B160" s="236"/>
      <c r="C160" s="237"/>
      <c r="D160" s="238" t="s">
        <v>155</v>
      </c>
      <c r="E160" s="239" t="s">
        <v>1</v>
      </c>
      <c r="F160" s="240" t="s">
        <v>2301</v>
      </c>
      <c r="G160" s="237"/>
      <c r="H160" s="239" t="s">
        <v>1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155</v>
      </c>
      <c r="AU160" s="246" t="s">
        <v>86</v>
      </c>
      <c r="AV160" s="13" t="s">
        <v>84</v>
      </c>
      <c r="AW160" s="13" t="s">
        <v>33</v>
      </c>
      <c r="AX160" s="13" t="s">
        <v>76</v>
      </c>
      <c r="AY160" s="246" t="s">
        <v>144</v>
      </c>
    </row>
    <row r="161" s="14" customFormat="1">
      <c r="A161" s="14"/>
      <c r="B161" s="247"/>
      <c r="C161" s="248"/>
      <c r="D161" s="238" t="s">
        <v>155</v>
      </c>
      <c r="E161" s="249" t="s">
        <v>1</v>
      </c>
      <c r="F161" s="250" t="s">
        <v>271</v>
      </c>
      <c r="G161" s="248"/>
      <c r="H161" s="251">
        <v>17</v>
      </c>
      <c r="I161" s="252"/>
      <c r="J161" s="248"/>
      <c r="K161" s="248"/>
      <c r="L161" s="253"/>
      <c r="M161" s="254"/>
      <c r="N161" s="255"/>
      <c r="O161" s="255"/>
      <c r="P161" s="255"/>
      <c r="Q161" s="255"/>
      <c r="R161" s="255"/>
      <c r="S161" s="255"/>
      <c r="T161" s="25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7" t="s">
        <v>155</v>
      </c>
      <c r="AU161" s="257" t="s">
        <v>86</v>
      </c>
      <c r="AV161" s="14" t="s">
        <v>86</v>
      </c>
      <c r="AW161" s="14" t="s">
        <v>33</v>
      </c>
      <c r="AX161" s="14" t="s">
        <v>76</v>
      </c>
      <c r="AY161" s="257" t="s">
        <v>144</v>
      </c>
    </row>
    <row r="162" s="13" customFormat="1">
      <c r="A162" s="13"/>
      <c r="B162" s="236"/>
      <c r="C162" s="237"/>
      <c r="D162" s="238" t="s">
        <v>155</v>
      </c>
      <c r="E162" s="239" t="s">
        <v>1</v>
      </c>
      <c r="F162" s="240" t="s">
        <v>2302</v>
      </c>
      <c r="G162" s="237"/>
      <c r="H162" s="239" t="s">
        <v>1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6" t="s">
        <v>155</v>
      </c>
      <c r="AU162" s="246" t="s">
        <v>86</v>
      </c>
      <c r="AV162" s="13" t="s">
        <v>84</v>
      </c>
      <c r="AW162" s="13" t="s">
        <v>33</v>
      </c>
      <c r="AX162" s="13" t="s">
        <v>76</v>
      </c>
      <c r="AY162" s="246" t="s">
        <v>144</v>
      </c>
    </row>
    <row r="163" s="14" customFormat="1">
      <c r="A163" s="14"/>
      <c r="B163" s="247"/>
      <c r="C163" s="248"/>
      <c r="D163" s="238" t="s">
        <v>155</v>
      </c>
      <c r="E163" s="249" t="s">
        <v>1</v>
      </c>
      <c r="F163" s="250" t="s">
        <v>257</v>
      </c>
      <c r="G163" s="248"/>
      <c r="H163" s="251">
        <v>15</v>
      </c>
      <c r="I163" s="252"/>
      <c r="J163" s="248"/>
      <c r="K163" s="248"/>
      <c r="L163" s="253"/>
      <c r="M163" s="254"/>
      <c r="N163" s="255"/>
      <c r="O163" s="255"/>
      <c r="P163" s="255"/>
      <c r="Q163" s="255"/>
      <c r="R163" s="255"/>
      <c r="S163" s="255"/>
      <c r="T163" s="25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7" t="s">
        <v>155</v>
      </c>
      <c r="AU163" s="257" t="s">
        <v>86</v>
      </c>
      <c r="AV163" s="14" t="s">
        <v>86</v>
      </c>
      <c r="AW163" s="14" t="s">
        <v>33</v>
      </c>
      <c r="AX163" s="14" t="s">
        <v>76</v>
      </c>
      <c r="AY163" s="257" t="s">
        <v>144</v>
      </c>
    </row>
    <row r="164" s="15" customFormat="1">
      <c r="A164" s="15"/>
      <c r="B164" s="258"/>
      <c r="C164" s="259"/>
      <c r="D164" s="238" t="s">
        <v>155</v>
      </c>
      <c r="E164" s="260" t="s">
        <v>1</v>
      </c>
      <c r="F164" s="261" t="s">
        <v>160</v>
      </c>
      <c r="G164" s="259"/>
      <c r="H164" s="262">
        <v>32</v>
      </c>
      <c r="I164" s="263"/>
      <c r="J164" s="259"/>
      <c r="K164" s="259"/>
      <c r="L164" s="264"/>
      <c r="M164" s="265"/>
      <c r="N164" s="266"/>
      <c r="O164" s="266"/>
      <c r="P164" s="266"/>
      <c r="Q164" s="266"/>
      <c r="R164" s="266"/>
      <c r="S164" s="266"/>
      <c r="T164" s="267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8" t="s">
        <v>155</v>
      </c>
      <c r="AU164" s="268" t="s">
        <v>86</v>
      </c>
      <c r="AV164" s="15" t="s">
        <v>151</v>
      </c>
      <c r="AW164" s="15" t="s">
        <v>33</v>
      </c>
      <c r="AX164" s="15" t="s">
        <v>84</v>
      </c>
      <c r="AY164" s="268" t="s">
        <v>144</v>
      </c>
    </row>
    <row r="165" s="2" customFormat="1" ht="24.15" customHeight="1">
      <c r="A165" s="38"/>
      <c r="B165" s="39"/>
      <c r="C165" s="269" t="s">
        <v>485</v>
      </c>
      <c r="D165" s="269" t="s">
        <v>193</v>
      </c>
      <c r="E165" s="270" t="s">
        <v>2303</v>
      </c>
      <c r="F165" s="271" t="s">
        <v>2304</v>
      </c>
      <c r="G165" s="272" t="s">
        <v>637</v>
      </c>
      <c r="H165" s="273">
        <v>32</v>
      </c>
      <c r="I165" s="274"/>
      <c r="J165" s="275">
        <f>ROUND(I165*H165,2)</f>
        <v>0</v>
      </c>
      <c r="K165" s="271" t="s">
        <v>150</v>
      </c>
      <c r="L165" s="276"/>
      <c r="M165" s="277" t="s">
        <v>1</v>
      </c>
      <c r="N165" s="278" t="s">
        <v>41</v>
      </c>
      <c r="O165" s="91"/>
      <c r="P165" s="227">
        <f>O165*H165</f>
        <v>0</v>
      </c>
      <c r="Q165" s="227">
        <v>5.0000000000000002E-05</v>
      </c>
      <c r="R165" s="227">
        <f>Q165*H165</f>
        <v>0.0016000000000000001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380</v>
      </c>
      <c r="AT165" s="229" t="s">
        <v>193</v>
      </c>
      <c r="AU165" s="229" t="s">
        <v>86</v>
      </c>
      <c r="AY165" s="17" t="s">
        <v>144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84</v>
      </c>
      <c r="BK165" s="230">
        <f>ROUND(I165*H165,2)</f>
        <v>0</v>
      </c>
      <c r="BL165" s="17" t="s">
        <v>262</v>
      </c>
      <c r="BM165" s="229" t="s">
        <v>2305</v>
      </c>
    </row>
    <row r="166" s="2" customFormat="1" ht="24.15" customHeight="1">
      <c r="A166" s="38"/>
      <c r="B166" s="39"/>
      <c r="C166" s="218" t="s">
        <v>497</v>
      </c>
      <c r="D166" s="218" t="s">
        <v>146</v>
      </c>
      <c r="E166" s="219" t="s">
        <v>2306</v>
      </c>
      <c r="F166" s="220" t="s">
        <v>2307</v>
      </c>
      <c r="G166" s="221" t="s">
        <v>637</v>
      </c>
      <c r="H166" s="222">
        <v>10</v>
      </c>
      <c r="I166" s="223"/>
      <c r="J166" s="224">
        <f>ROUND(I166*H166,2)</f>
        <v>0</v>
      </c>
      <c r="K166" s="220" t="s">
        <v>150</v>
      </c>
      <c r="L166" s="44"/>
      <c r="M166" s="225" t="s">
        <v>1</v>
      </c>
      <c r="N166" s="226" t="s">
        <v>41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262</v>
      </c>
      <c r="AT166" s="229" t="s">
        <v>146</v>
      </c>
      <c r="AU166" s="229" t="s">
        <v>86</v>
      </c>
      <c r="AY166" s="17" t="s">
        <v>144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84</v>
      </c>
      <c r="BK166" s="230">
        <f>ROUND(I166*H166,2)</f>
        <v>0</v>
      </c>
      <c r="BL166" s="17" t="s">
        <v>262</v>
      </c>
      <c r="BM166" s="229" t="s">
        <v>2308</v>
      </c>
    </row>
    <row r="167" s="2" customFormat="1">
      <c r="A167" s="38"/>
      <c r="B167" s="39"/>
      <c r="C167" s="40"/>
      <c r="D167" s="231" t="s">
        <v>153</v>
      </c>
      <c r="E167" s="40"/>
      <c r="F167" s="232" t="s">
        <v>2309</v>
      </c>
      <c r="G167" s="40"/>
      <c r="H167" s="40"/>
      <c r="I167" s="233"/>
      <c r="J167" s="40"/>
      <c r="K167" s="40"/>
      <c r="L167" s="44"/>
      <c r="M167" s="234"/>
      <c r="N167" s="235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153</v>
      </c>
      <c r="AU167" s="17" t="s">
        <v>86</v>
      </c>
    </row>
    <row r="168" s="2" customFormat="1" ht="24.15" customHeight="1">
      <c r="A168" s="38"/>
      <c r="B168" s="39"/>
      <c r="C168" s="269" t="s">
        <v>503</v>
      </c>
      <c r="D168" s="269" t="s">
        <v>193</v>
      </c>
      <c r="E168" s="270" t="s">
        <v>2310</v>
      </c>
      <c r="F168" s="271" t="s">
        <v>2311</v>
      </c>
      <c r="G168" s="272" t="s">
        <v>637</v>
      </c>
      <c r="H168" s="273">
        <v>10</v>
      </c>
      <c r="I168" s="274"/>
      <c r="J168" s="275">
        <f>ROUND(I168*H168,2)</f>
        <v>0</v>
      </c>
      <c r="K168" s="271" t="s">
        <v>150</v>
      </c>
      <c r="L168" s="276"/>
      <c r="M168" s="277" t="s">
        <v>1</v>
      </c>
      <c r="N168" s="278" t="s">
        <v>41</v>
      </c>
      <c r="O168" s="91"/>
      <c r="P168" s="227">
        <f>O168*H168</f>
        <v>0</v>
      </c>
      <c r="Q168" s="227">
        <v>5.0000000000000002E-05</v>
      </c>
      <c r="R168" s="227">
        <f>Q168*H168</f>
        <v>0.00050000000000000001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380</v>
      </c>
      <c r="AT168" s="229" t="s">
        <v>193</v>
      </c>
      <c r="AU168" s="229" t="s">
        <v>86</v>
      </c>
      <c r="AY168" s="17" t="s">
        <v>144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84</v>
      </c>
      <c r="BK168" s="230">
        <f>ROUND(I168*H168,2)</f>
        <v>0</v>
      </c>
      <c r="BL168" s="17" t="s">
        <v>262</v>
      </c>
      <c r="BM168" s="229" t="s">
        <v>2312</v>
      </c>
    </row>
    <row r="169" s="2" customFormat="1" ht="24.15" customHeight="1">
      <c r="A169" s="38"/>
      <c r="B169" s="39"/>
      <c r="C169" s="218" t="s">
        <v>510</v>
      </c>
      <c r="D169" s="218" t="s">
        <v>146</v>
      </c>
      <c r="E169" s="219" t="s">
        <v>2313</v>
      </c>
      <c r="F169" s="220" t="s">
        <v>2314</v>
      </c>
      <c r="G169" s="221" t="s">
        <v>637</v>
      </c>
      <c r="H169" s="222">
        <v>1</v>
      </c>
      <c r="I169" s="223"/>
      <c r="J169" s="224">
        <f>ROUND(I169*H169,2)</f>
        <v>0</v>
      </c>
      <c r="K169" s="220" t="s">
        <v>150</v>
      </c>
      <c r="L169" s="44"/>
      <c r="M169" s="225" t="s">
        <v>1</v>
      </c>
      <c r="N169" s="226" t="s">
        <v>41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262</v>
      </c>
      <c r="AT169" s="229" t="s">
        <v>146</v>
      </c>
      <c r="AU169" s="229" t="s">
        <v>86</v>
      </c>
      <c r="AY169" s="17" t="s">
        <v>144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84</v>
      </c>
      <c r="BK169" s="230">
        <f>ROUND(I169*H169,2)</f>
        <v>0</v>
      </c>
      <c r="BL169" s="17" t="s">
        <v>262</v>
      </c>
      <c r="BM169" s="229" t="s">
        <v>2315</v>
      </c>
    </row>
    <row r="170" s="2" customFormat="1">
      <c r="A170" s="38"/>
      <c r="B170" s="39"/>
      <c r="C170" s="40"/>
      <c r="D170" s="231" t="s">
        <v>153</v>
      </c>
      <c r="E170" s="40"/>
      <c r="F170" s="232" t="s">
        <v>2316</v>
      </c>
      <c r="G170" s="40"/>
      <c r="H170" s="40"/>
      <c r="I170" s="233"/>
      <c r="J170" s="40"/>
      <c r="K170" s="40"/>
      <c r="L170" s="44"/>
      <c r="M170" s="234"/>
      <c r="N170" s="235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153</v>
      </c>
      <c r="AU170" s="17" t="s">
        <v>86</v>
      </c>
    </row>
    <row r="171" s="2" customFormat="1" ht="24.15" customHeight="1">
      <c r="A171" s="38"/>
      <c r="B171" s="39"/>
      <c r="C171" s="269" t="s">
        <v>515</v>
      </c>
      <c r="D171" s="269" t="s">
        <v>193</v>
      </c>
      <c r="E171" s="270" t="s">
        <v>2317</v>
      </c>
      <c r="F171" s="271" t="s">
        <v>2318</v>
      </c>
      <c r="G171" s="272" t="s">
        <v>637</v>
      </c>
      <c r="H171" s="273">
        <v>1</v>
      </c>
      <c r="I171" s="274"/>
      <c r="J171" s="275">
        <f>ROUND(I171*H171,2)</f>
        <v>0</v>
      </c>
      <c r="K171" s="271" t="s">
        <v>150</v>
      </c>
      <c r="L171" s="276"/>
      <c r="M171" s="277" t="s">
        <v>1</v>
      </c>
      <c r="N171" s="278" t="s">
        <v>41</v>
      </c>
      <c r="O171" s="91"/>
      <c r="P171" s="227">
        <f>O171*H171</f>
        <v>0</v>
      </c>
      <c r="Q171" s="227">
        <v>0.00027999999999999998</v>
      </c>
      <c r="R171" s="227">
        <f>Q171*H171</f>
        <v>0.00027999999999999998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380</v>
      </c>
      <c r="AT171" s="229" t="s">
        <v>193</v>
      </c>
      <c r="AU171" s="229" t="s">
        <v>86</v>
      </c>
      <c r="AY171" s="17" t="s">
        <v>144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84</v>
      </c>
      <c r="BK171" s="230">
        <f>ROUND(I171*H171,2)</f>
        <v>0</v>
      </c>
      <c r="BL171" s="17" t="s">
        <v>262</v>
      </c>
      <c r="BM171" s="229" t="s">
        <v>2319</v>
      </c>
    </row>
    <row r="172" s="2" customFormat="1" ht="24.15" customHeight="1">
      <c r="A172" s="38"/>
      <c r="B172" s="39"/>
      <c r="C172" s="218" t="s">
        <v>231</v>
      </c>
      <c r="D172" s="218" t="s">
        <v>146</v>
      </c>
      <c r="E172" s="219" t="s">
        <v>2320</v>
      </c>
      <c r="F172" s="220" t="s">
        <v>2321</v>
      </c>
      <c r="G172" s="221" t="s">
        <v>204</v>
      </c>
      <c r="H172" s="222">
        <v>400</v>
      </c>
      <c r="I172" s="223"/>
      <c r="J172" s="224">
        <f>ROUND(I172*H172,2)</f>
        <v>0</v>
      </c>
      <c r="K172" s="220" t="s">
        <v>150</v>
      </c>
      <c r="L172" s="44"/>
      <c r="M172" s="225" t="s">
        <v>1</v>
      </c>
      <c r="N172" s="226" t="s">
        <v>41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262</v>
      </c>
      <c r="AT172" s="229" t="s">
        <v>146</v>
      </c>
      <c r="AU172" s="229" t="s">
        <v>86</v>
      </c>
      <c r="AY172" s="17" t="s">
        <v>144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84</v>
      </c>
      <c r="BK172" s="230">
        <f>ROUND(I172*H172,2)</f>
        <v>0</v>
      </c>
      <c r="BL172" s="17" t="s">
        <v>262</v>
      </c>
      <c r="BM172" s="229" t="s">
        <v>2322</v>
      </c>
    </row>
    <row r="173" s="2" customFormat="1">
      <c r="A173" s="38"/>
      <c r="B173" s="39"/>
      <c r="C173" s="40"/>
      <c r="D173" s="231" t="s">
        <v>153</v>
      </c>
      <c r="E173" s="40"/>
      <c r="F173" s="232" t="s">
        <v>2323</v>
      </c>
      <c r="G173" s="40"/>
      <c r="H173" s="40"/>
      <c r="I173" s="233"/>
      <c r="J173" s="40"/>
      <c r="K173" s="40"/>
      <c r="L173" s="44"/>
      <c r="M173" s="234"/>
      <c r="N173" s="235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153</v>
      </c>
      <c r="AU173" s="17" t="s">
        <v>86</v>
      </c>
    </row>
    <row r="174" s="2" customFormat="1" ht="24.15" customHeight="1">
      <c r="A174" s="38"/>
      <c r="B174" s="39"/>
      <c r="C174" s="269" t="s">
        <v>8</v>
      </c>
      <c r="D174" s="269" t="s">
        <v>193</v>
      </c>
      <c r="E174" s="270" t="s">
        <v>2324</v>
      </c>
      <c r="F174" s="271" t="s">
        <v>2325</v>
      </c>
      <c r="G174" s="272" t="s">
        <v>204</v>
      </c>
      <c r="H174" s="273">
        <v>287.5</v>
      </c>
      <c r="I174" s="274"/>
      <c r="J174" s="275">
        <f>ROUND(I174*H174,2)</f>
        <v>0</v>
      </c>
      <c r="K174" s="271" t="s">
        <v>150</v>
      </c>
      <c r="L174" s="276"/>
      <c r="M174" s="277" t="s">
        <v>1</v>
      </c>
      <c r="N174" s="278" t="s">
        <v>41</v>
      </c>
      <c r="O174" s="91"/>
      <c r="P174" s="227">
        <f>O174*H174</f>
        <v>0</v>
      </c>
      <c r="Q174" s="227">
        <v>0.00012</v>
      </c>
      <c r="R174" s="227">
        <f>Q174*H174</f>
        <v>0.034500000000000003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380</v>
      </c>
      <c r="AT174" s="229" t="s">
        <v>193</v>
      </c>
      <c r="AU174" s="229" t="s">
        <v>86</v>
      </c>
      <c r="AY174" s="17" t="s">
        <v>144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84</v>
      </c>
      <c r="BK174" s="230">
        <f>ROUND(I174*H174,2)</f>
        <v>0</v>
      </c>
      <c r="BL174" s="17" t="s">
        <v>262</v>
      </c>
      <c r="BM174" s="229" t="s">
        <v>2326</v>
      </c>
    </row>
    <row r="175" s="14" customFormat="1">
      <c r="A175" s="14"/>
      <c r="B175" s="247"/>
      <c r="C175" s="248"/>
      <c r="D175" s="238" t="s">
        <v>155</v>
      </c>
      <c r="E175" s="248"/>
      <c r="F175" s="250" t="s">
        <v>2327</v>
      </c>
      <c r="G175" s="248"/>
      <c r="H175" s="251">
        <v>287.5</v>
      </c>
      <c r="I175" s="252"/>
      <c r="J175" s="248"/>
      <c r="K175" s="248"/>
      <c r="L175" s="253"/>
      <c r="M175" s="254"/>
      <c r="N175" s="255"/>
      <c r="O175" s="255"/>
      <c r="P175" s="255"/>
      <c r="Q175" s="255"/>
      <c r="R175" s="255"/>
      <c r="S175" s="255"/>
      <c r="T175" s="25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7" t="s">
        <v>155</v>
      </c>
      <c r="AU175" s="257" t="s">
        <v>86</v>
      </c>
      <c r="AV175" s="14" t="s">
        <v>86</v>
      </c>
      <c r="AW175" s="14" t="s">
        <v>4</v>
      </c>
      <c r="AX175" s="14" t="s">
        <v>84</v>
      </c>
      <c r="AY175" s="257" t="s">
        <v>144</v>
      </c>
    </row>
    <row r="176" s="2" customFormat="1" ht="24.15" customHeight="1">
      <c r="A176" s="38"/>
      <c r="B176" s="39"/>
      <c r="C176" s="269" t="s">
        <v>1993</v>
      </c>
      <c r="D176" s="269" t="s">
        <v>193</v>
      </c>
      <c r="E176" s="270" t="s">
        <v>2328</v>
      </c>
      <c r="F176" s="271" t="s">
        <v>2329</v>
      </c>
      <c r="G176" s="272" t="s">
        <v>204</v>
      </c>
      <c r="H176" s="273">
        <v>150</v>
      </c>
      <c r="I176" s="274"/>
      <c r="J176" s="275">
        <f>ROUND(I176*H176,2)</f>
        <v>0</v>
      </c>
      <c r="K176" s="271" t="s">
        <v>150</v>
      </c>
      <c r="L176" s="276"/>
      <c r="M176" s="277" t="s">
        <v>1</v>
      </c>
      <c r="N176" s="278" t="s">
        <v>41</v>
      </c>
      <c r="O176" s="91"/>
      <c r="P176" s="227">
        <f>O176*H176</f>
        <v>0</v>
      </c>
      <c r="Q176" s="227">
        <v>0.00013999999999999999</v>
      </c>
      <c r="R176" s="227">
        <f>Q176*H176</f>
        <v>0.020999999999999998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380</v>
      </c>
      <c r="AT176" s="229" t="s">
        <v>193</v>
      </c>
      <c r="AU176" s="229" t="s">
        <v>86</v>
      </c>
      <c r="AY176" s="17" t="s">
        <v>144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84</v>
      </c>
      <c r="BK176" s="230">
        <f>ROUND(I176*H176,2)</f>
        <v>0</v>
      </c>
      <c r="BL176" s="17" t="s">
        <v>262</v>
      </c>
      <c r="BM176" s="229" t="s">
        <v>2330</v>
      </c>
    </row>
    <row r="177" s="2" customFormat="1" ht="33" customHeight="1">
      <c r="A177" s="38"/>
      <c r="B177" s="39"/>
      <c r="C177" s="218" t="s">
        <v>242</v>
      </c>
      <c r="D177" s="218" t="s">
        <v>146</v>
      </c>
      <c r="E177" s="219" t="s">
        <v>2331</v>
      </c>
      <c r="F177" s="220" t="s">
        <v>2332</v>
      </c>
      <c r="G177" s="221" t="s">
        <v>204</v>
      </c>
      <c r="H177" s="222">
        <v>220</v>
      </c>
      <c r="I177" s="223"/>
      <c r="J177" s="224">
        <f>ROUND(I177*H177,2)</f>
        <v>0</v>
      </c>
      <c r="K177" s="220" t="s">
        <v>150</v>
      </c>
      <c r="L177" s="44"/>
      <c r="M177" s="225" t="s">
        <v>1</v>
      </c>
      <c r="N177" s="226" t="s">
        <v>41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262</v>
      </c>
      <c r="AT177" s="229" t="s">
        <v>146</v>
      </c>
      <c r="AU177" s="229" t="s">
        <v>86</v>
      </c>
      <c r="AY177" s="17" t="s">
        <v>144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84</v>
      </c>
      <c r="BK177" s="230">
        <f>ROUND(I177*H177,2)</f>
        <v>0</v>
      </c>
      <c r="BL177" s="17" t="s">
        <v>262</v>
      </c>
      <c r="BM177" s="229" t="s">
        <v>2333</v>
      </c>
    </row>
    <row r="178" s="2" customFormat="1">
      <c r="A178" s="38"/>
      <c r="B178" s="39"/>
      <c r="C178" s="40"/>
      <c r="D178" s="231" t="s">
        <v>153</v>
      </c>
      <c r="E178" s="40"/>
      <c r="F178" s="232" t="s">
        <v>2334</v>
      </c>
      <c r="G178" s="40"/>
      <c r="H178" s="40"/>
      <c r="I178" s="233"/>
      <c r="J178" s="40"/>
      <c r="K178" s="40"/>
      <c r="L178" s="44"/>
      <c r="M178" s="234"/>
      <c r="N178" s="235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153</v>
      </c>
      <c r="AU178" s="17" t="s">
        <v>86</v>
      </c>
    </row>
    <row r="179" s="2" customFormat="1" ht="24.15" customHeight="1">
      <c r="A179" s="38"/>
      <c r="B179" s="39"/>
      <c r="C179" s="269" t="s">
        <v>251</v>
      </c>
      <c r="D179" s="269" t="s">
        <v>193</v>
      </c>
      <c r="E179" s="270" t="s">
        <v>2335</v>
      </c>
      <c r="F179" s="271" t="s">
        <v>2336</v>
      </c>
      <c r="G179" s="272" t="s">
        <v>204</v>
      </c>
      <c r="H179" s="273">
        <v>253</v>
      </c>
      <c r="I179" s="274"/>
      <c r="J179" s="275">
        <f>ROUND(I179*H179,2)</f>
        <v>0</v>
      </c>
      <c r="K179" s="271" t="s">
        <v>150</v>
      </c>
      <c r="L179" s="276"/>
      <c r="M179" s="277" t="s">
        <v>1</v>
      </c>
      <c r="N179" s="278" t="s">
        <v>41</v>
      </c>
      <c r="O179" s="91"/>
      <c r="P179" s="227">
        <f>O179*H179</f>
        <v>0</v>
      </c>
      <c r="Q179" s="227">
        <v>0.00017000000000000001</v>
      </c>
      <c r="R179" s="227">
        <f>Q179*H179</f>
        <v>0.043010000000000007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380</v>
      </c>
      <c r="AT179" s="229" t="s">
        <v>193</v>
      </c>
      <c r="AU179" s="229" t="s">
        <v>86</v>
      </c>
      <c r="AY179" s="17" t="s">
        <v>144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84</v>
      </c>
      <c r="BK179" s="230">
        <f>ROUND(I179*H179,2)</f>
        <v>0</v>
      </c>
      <c r="BL179" s="17" t="s">
        <v>262</v>
      </c>
      <c r="BM179" s="229" t="s">
        <v>2337</v>
      </c>
    </row>
    <row r="180" s="14" customFormat="1">
      <c r="A180" s="14"/>
      <c r="B180" s="247"/>
      <c r="C180" s="248"/>
      <c r="D180" s="238" t="s">
        <v>155</v>
      </c>
      <c r="E180" s="248"/>
      <c r="F180" s="250" t="s">
        <v>2338</v>
      </c>
      <c r="G180" s="248"/>
      <c r="H180" s="251">
        <v>253</v>
      </c>
      <c r="I180" s="252"/>
      <c r="J180" s="248"/>
      <c r="K180" s="248"/>
      <c r="L180" s="253"/>
      <c r="M180" s="254"/>
      <c r="N180" s="255"/>
      <c r="O180" s="255"/>
      <c r="P180" s="255"/>
      <c r="Q180" s="255"/>
      <c r="R180" s="255"/>
      <c r="S180" s="255"/>
      <c r="T180" s="25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7" t="s">
        <v>155</v>
      </c>
      <c r="AU180" s="257" t="s">
        <v>86</v>
      </c>
      <c r="AV180" s="14" t="s">
        <v>86</v>
      </c>
      <c r="AW180" s="14" t="s">
        <v>4</v>
      </c>
      <c r="AX180" s="14" t="s">
        <v>84</v>
      </c>
      <c r="AY180" s="257" t="s">
        <v>144</v>
      </c>
    </row>
    <row r="181" s="2" customFormat="1" ht="33" customHeight="1">
      <c r="A181" s="38"/>
      <c r="B181" s="39"/>
      <c r="C181" s="218" t="s">
        <v>262</v>
      </c>
      <c r="D181" s="218" t="s">
        <v>146</v>
      </c>
      <c r="E181" s="219" t="s">
        <v>2339</v>
      </c>
      <c r="F181" s="220" t="s">
        <v>2340</v>
      </c>
      <c r="G181" s="221" t="s">
        <v>204</v>
      </c>
      <c r="H181" s="222">
        <v>50</v>
      </c>
      <c r="I181" s="223"/>
      <c r="J181" s="224">
        <f>ROUND(I181*H181,2)</f>
        <v>0</v>
      </c>
      <c r="K181" s="220" t="s">
        <v>150</v>
      </c>
      <c r="L181" s="44"/>
      <c r="M181" s="225" t="s">
        <v>1</v>
      </c>
      <c r="N181" s="226" t="s">
        <v>41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262</v>
      </c>
      <c r="AT181" s="229" t="s">
        <v>146</v>
      </c>
      <c r="AU181" s="229" t="s">
        <v>86</v>
      </c>
      <c r="AY181" s="17" t="s">
        <v>144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84</v>
      </c>
      <c r="BK181" s="230">
        <f>ROUND(I181*H181,2)</f>
        <v>0</v>
      </c>
      <c r="BL181" s="17" t="s">
        <v>262</v>
      </c>
      <c r="BM181" s="229" t="s">
        <v>2341</v>
      </c>
    </row>
    <row r="182" s="2" customFormat="1">
      <c r="A182" s="38"/>
      <c r="B182" s="39"/>
      <c r="C182" s="40"/>
      <c r="D182" s="231" t="s">
        <v>153</v>
      </c>
      <c r="E182" s="40"/>
      <c r="F182" s="232" t="s">
        <v>2342</v>
      </c>
      <c r="G182" s="40"/>
      <c r="H182" s="40"/>
      <c r="I182" s="233"/>
      <c r="J182" s="40"/>
      <c r="K182" s="40"/>
      <c r="L182" s="44"/>
      <c r="M182" s="234"/>
      <c r="N182" s="235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153</v>
      </c>
      <c r="AU182" s="17" t="s">
        <v>86</v>
      </c>
    </row>
    <row r="183" s="2" customFormat="1" ht="24.15" customHeight="1">
      <c r="A183" s="38"/>
      <c r="B183" s="39"/>
      <c r="C183" s="269" t="s">
        <v>271</v>
      </c>
      <c r="D183" s="269" t="s">
        <v>193</v>
      </c>
      <c r="E183" s="270" t="s">
        <v>2343</v>
      </c>
      <c r="F183" s="271" t="s">
        <v>2344</v>
      </c>
      <c r="G183" s="272" t="s">
        <v>204</v>
      </c>
      <c r="H183" s="273">
        <v>57.5</v>
      </c>
      <c r="I183" s="274"/>
      <c r="J183" s="275">
        <f>ROUND(I183*H183,2)</f>
        <v>0</v>
      </c>
      <c r="K183" s="271" t="s">
        <v>150</v>
      </c>
      <c r="L183" s="276"/>
      <c r="M183" s="277" t="s">
        <v>1</v>
      </c>
      <c r="N183" s="278" t="s">
        <v>41</v>
      </c>
      <c r="O183" s="91"/>
      <c r="P183" s="227">
        <f>O183*H183</f>
        <v>0</v>
      </c>
      <c r="Q183" s="227">
        <v>0.00016000000000000001</v>
      </c>
      <c r="R183" s="227">
        <f>Q183*H183</f>
        <v>0.0092000000000000016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380</v>
      </c>
      <c r="AT183" s="229" t="s">
        <v>193</v>
      </c>
      <c r="AU183" s="229" t="s">
        <v>86</v>
      </c>
      <c r="AY183" s="17" t="s">
        <v>144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84</v>
      </c>
      <c r="BK183" s="230">
        <f>ROUND(I183*H183,2)</f>
        <v>0</v>
      </c>
      <c r="BL183" s="17" t="s">
        <v>262</v>
      </c>
      <c r="BM183" s="229" t="s">
        <v>2345</v>
      </c>
    </row>
    <row r="184" s="14" customFormat="1">
      <c r="A184" s="14"/>
      <c r="B184" s="247"/>
      <c r="C184" s="248"/>
      <c r="D184" s="238" t="s">
        <v>155</v>
      </c>
      <c r="E184" s="248"/>
      <c r="F184" s="250" t="s">
        <v>2346</v>
      </c>
      <c r="G184" s="248"/>
      <c r="H184" s="251">
        <v>57.5</v>
      </c>
      <c r="I184" s="252"/>
      <c r="J184" s="248"/>
      <c r="K184" s="248"/>
      <c r="L184" s="253"/>
      <c r="M184" s="254"/>
      <c r="N184" s="255"/>
      <c r="O184" s="255"/>
      <c r="P184" s="255"/>
      <c r="Q184" s="255"/>
      <c r="R184" s="255"/>
      <c r="S184" s="255"/>
      <c r="T184" s="25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7" t="s">
        <v>155</v>
      </c>
      <c r="AU184" s="257" t="s">
        <v>86</v>
      </c>
      <c r="AV184" s="14" t="s">
        <v>86</v>
      </c>
      <c r="AW184" s="14" t="s">
        <v>4</v>
      </c>
      <c r="AX184" s="14" t="s">
        <v>84</v>
      </c>
      <c r="AY184" s="257" t="s">
        <v>144</v>
      </c>
    </row>
    <row r="185" s="2" customFormat="1" ht="24.15" customHeight="1">
      <c r="A185" s="38"/>
      <c r="B185" s="39"/>
      <c r="C185" s="269" t="s">
        <v>900</v>
      </c>
      <c r="D185" s="269" t="s">
        <v>193</v>
      </c>
      <c r="E185" s="270" t="s">
        <v>2347</v>
      </c>
      <c r="F185" s="271" t="s">
        <v>2348</v>
      </c>
      <c r="G185" s="272" t="s">
        <v>204</v>
      </c>
      <c r="H185" s="273">
        <v>25</v>
      </c>
      <c r="I185" s="274"/>
      <c r="J185" s="275">
        <f>ROUND(I185*H185,2)</f>
        <v>0</v>
      </c>
      <c r="K185" s="271" t="s">
        <v>150</v>
      </c>
      <c r="L185" s="276"/>
      <c r="M185" s="277" t="s">
        <v>1</v>
      </c>
      <c r="N185" s="278" t="s">
        <v>41</v>
      </c>
      <c r="O185" s="91"/>
      <c r="P185" s="227">
        <f>O185*H185</f>
        <v>0</v>
      </c>
      <c r="Q185" s="227">
        <v>0.00025000000000000001</v>
      </c>
      <c r="R185" s="227">
        <f>Q185*H185</f>
        <v>0.0062500000000000003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380</v>
      </c>
      <c r="AT185" s="229" t="s">
        <v>193</v>
      </c>
      <c r="AU185" s="229" t="s">
        <v>86</v>
      </c>
      <c r="AY185" s="17" t="s">
        <v>144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84</v>
      </c>
      <c r="BK185" s="230">
        <f>ROUND(I185*H185,2)</f>
        <v>0</v>
      </c>
      <c r="BL185" s="17" t="s">
        <v>262</v>
      </c>
      <c r="BM185" s="229" t="s">
        <v>2349</v>
      </c>
    </row>
    <row r="186" s="2" customFormat="1" ht="24.15" customHeight="1">
      <c r="A186" s="38"/>
      <c r="B186" s="39"/>
      <c r="C186" s="269" t="s">
        <v>279</v>
      </c>
      <c r="D186" s="269" t="s">
        <v>193</v>
      </c>
      <c r="E186" s="270" t="s">
        <v>2350</v>
      </c>
      <c r="F186" s="271" t="s">
        <v>2351</v>
      </c>
      <c r="G186" s="272" t="s">
        <v>204</v>
      </c>
      <c r="H186" s="273">
        <v>50</v>
      </c>
      <c r="I186" s="274"/>
      <c r="J186" s="275">
        <f>ROUND(I186*H186,2)</f>
        <v>0</v>
      </c>
      <c r="K186" s="271" t="s">
        <v>150</v>
      </c>
      <c r="L186" s="276"/>
      <c r="M186" s="277" t="s">
        <v>1</v>
      </c>
      <c r="N186" s="278" t="s">
        <v>41</v>
      </c>
      <c r="O186" s="91"/>
      <c r="P186" s="227">
        <f>O186*H186</f>
        <v>0</v>
      </c>
      <c r="Q186" s="227">
        <v>0.00013999999999999999</v>
      </c>
      <c r="R186" s="227">
        <f>Q186*H186</f>
        <v>0.0069999999999999993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380</v>
      </c>
      <c r="AT186" s="229" t="s">
        <v>193</v>
      </c>
      <c r="AU186" s="229" t="s">
        <v>86</v>
      </c>
      <c r="AY186" s="17" t="s">
        <v>144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84</v>
      </c>
      <c r="BK186" s="230">
        <f>ROUND(I186*H186,2)</f>
        <v>0</v>
      </c>
      <c r="BL186" s="17" t="s">
        <v>262</v>
      </c>
      <c r="BM186" s="229" t="s">
        <v>2352</v>
      </c>
    </row>
    <row r="187" s="2" customFormat="1" ht="24.15" customHeight="1">
      <c r="A187" s="38"/>
      <c r="B187" s="39"/>
      <c r="C187" s="269" t="s">
        <v>285</v>
      </c>
      <c r="D187" s="269" t="s">
        <v>193</v>
      </c>
      <c r="E187" s="270" t="s">
        <v>2353</v>
      </c>
      <c r="F187" s="271" t="s">
        <v>2354</v>
      </c>
      <c r="G187" s="272" t="s">
        <v>204</v>
      </c>
      <c r="H187" s="273">
        <v>10</v>
      </c>
      <c r="I187" s="274"/>
      <c r="J187" s="275">
        <f>ROUND(I187*H187,2)</f>
        <v>0</v>
      </c>
      <c r="K187" s="271" t="s">
        <v>150</v>
      </c>
      <c r="L187" s="276"/>
      <c r="M187" s="277" t="s">
        <v>1</v>
      </c>
      <c r="N187" s="278" t="s">
        <v>41</v>
      </c>
      <c r="O187" s="91"/>
      <c r="P187" s="227">
        <f>O187*H187</f>
        <v>0</v>
      </c>
      <c r="Q187" s="227">
        <v>0.00027999999999999998</v>
      </c>
      <c r="R187" s="227">
        <f>Q187*H187</f>
        <v>0.0027999999999999995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380</v>
      </c>
      <c r="AT187" s="229" t="s">
        <v>193</v>
      </c>
      <c r="AU187" s="229" t="s">
        <v>86</v>
      </c>
      <c r="AY187" s="17" t="s">
        <v>144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84</v>
      </c>
      <c r="BK187" s="230">
        <f>ROUND(I187*H187,2)</f>
        <v>0</v>
      </c>
      <c r="BL187" s="17" t="s">
        <v>262</v>
      </c>
      <c r="BM187" s="229" t="s">
        <v>2355</v>
      </c>
    </row>
    <row r="188" s="2" customFormat="1" ht="24.15" customHeight="1">
      <c r="A188" s="38"/>
      <c r="B188" s="39"/>
      <c r="C188" s="218" t="s">
        <v>86</v>
      </c>
      <c r="D188" s="218" t="s">
        <v>146</v>
      </c>
      <c r="E188" s="219" t="s">
        <v>2356</v>
      </c>
      <c r="F188" s="220" t="s">
        <v>2357</v>
      </c>
      <c r="G188" s="221" t="s">
        <v>204</v>
      </c>
      <c r="H188" s="222">
        <v>120</v>
      </c>
      <c r="I188" s="223"/>
      <c r="J188" s="224">
        <f>ROUND(I188*H188,2)</f>
        <v>0</v>
      </c>
      <c r="K188" s="220" t="s">
        <v>150</v>
      </c>
      <c r="L188" s="44"/>
      <c r="M188" s="225" t="s">
        <v>1</v>
      </c>
      <c r="N188" s="226" t="s">
        <v>41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0.00215</v>
      </c>
      <c r="T188" s="228">
        <f>S188*H188</f>
        <v>0.25800000000000001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262</v>
      </c>
      <c r="AT188" s="229" t="s">
        <v>146</v>
      </c>
      <c r="AU188" s="229" t="s">
        <v>86</v>
      </c>
      <c r="AY188" s="17" t="s">
        <v>144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84</v>
      </c>
      <c r="BK188" s="230">
        <f>ROUND(I188*H188,2)</f>
        <v>0</v>
      </c>
      <c r="BL188" s="17" t="s">
        <v>262</v>
      </c>
      <c r="BM188" s="229" t="s">
        <v>2358</v>
      </c>
    </row>
    <row r="189" s="2" customFormat="1">
      <c r="A189" s="38"/>
      <c r="B189" s="39"/>
      <c r="C189" s="40"/>
      <c r="D189" s="231" t="s">
        <v>153</v>
      </c>
      <c r="E189" s="40"/>
      <c r="F189" s="232" t="s">
        <v>2359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153</v>
      </c>
      <c r="AU189" s="17" t="s">
        <v>86</v>
      </c>
    </row>
    <row r="190" s="2" customFormat="1" ht="24.15" customHeight="1">
      <c r="A190" s="38"/>
      <c r="B190" s="39"/>
      <c r="C190" s="218" t="s">
        <v>174</v>
      </c>
      <c r="D190" s="218" t="s">
        <v>146</v>
      </c>
      <c r="E190" s="219" t="s">
        <v>2360</v>
      </c>
      <c r="F190" s="220" t="s">
        <v>2361</v>
      </c>
      <c r="G190" s="221" t="s">
        <v>204</v>
      </c>
      <c r="H190" s="222">
        <v>10</v>
      </c>
      <c r="I190" s="223"/>
      <c r="J190" s="224">
        <f>ROUND(I190*H190,2)</f>
        <v>0</v>
      </c>
      <c r="K190" s="220" t="s">
        <v>150</v>
      </c>
      <c r="L190" s="44"/>
      <c r="M190" s="225" t="s">
        <v>1</v>
      </c>
      <c r="N190" s="226" t="s">
        <v>41</v>
      </c>
      <c r="O190" s="91"/>
      <c r="P190" s="227">
        <f>O190*H190</f>
        <v>0</v>
      </c>
      <c r="Q190" s="227">
        <v>0</v>
      </c>
      <c r="R190" s="227">
        <f>Q190*H190</f>
        <v>0</v>
      </c>
      <c r="S190" s="227">
        <v>0.0025999999999999999</v>
      </c>
      <c r="T190" s="228">
        <f>S190*H190</f>
        <v>0.025999999999999999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262</v>
      </c>
      <c r="AT190" s="229" t="s">
        <v>146</v>
      </c>
      <c r="AU190" s="229" t="s">
        <v>86</v>
      </c>
      <c r="AY190" s="17" t="s">
        <v>144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84</v>
      </c>
      <c r="BK190" s="230">
        <f>ROUND(I190*H190,2)</f>
        <v>0</v>
      </c>
      <c r="BL190" s="17" t="s">
        <v>262</v>
      </c>
      <c r="BM190" s="229" t="s">
        <v>2362</v>
      </c>
    </row>
    <row r="191" s="2" customFormat="1">
      <c r="A191" s="38"/>
      <c r="B191" s="39"/>
      <c r="C191" s="40"/>
      <c r="D191" s="231" t="s">
        <v>153</v>
      </c>
      <c r="E191" s="40"/>
      <c r="F191" s="232" t="s">
        <v>2363</v>
      </c>
      <c r="G191" s="40"/>
      <c r="H191" s="40"/>
      <c r="I191" s="233"/>
      <c r="J191" s="40"/>
      <c r="K191" s="40"/>
      <c r="L191" s="44"/>
      <c r="M191" s="234"/>
      <c r="N191" s="235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153</v>
      </c>
      <c r="AU191" s="17" t="s">
        <v>86</v>
      </c>
    </row>
    <row r="192" s="2" customFormat="1" ht="21.75" customHeight="1">
      <c r="A192" s="38"/>
      <c r="B192" s="39"/>
      <c r="C192" s="218" t="s">
        <v>391</v>
      </c>
      <c r="D192" s="218" t="s">
        <v>146</v>
      </c>
      <c r="E192" s="219" t="s">
        <v>2364</v>
      </c>
      <c r="F192" s="220" t="s">
        <v>2365</v>
      </c>
      <c r="G192" s="221" t="s">
        <v>637</v>
      </c>
      <c r="H192" s="222">
        <v>1</v>
      </c>
      <c r="I192" s="223"/>
      <c r="J192" s="224">
        <f>ROUND(I192*H192,2)</f>
        <v>0</v>
      </c>
      <c r="K192" s="220" t="s">
        <v>150</v>
      </c>
      <c r="L192" s="44"/>
      <c r="M192" s="225" t="s">
        <v>1</v>
      </c>
      <c r="N192" s="226" t="s">
        <v>41</v>
      </c>
      <c r="O192" s="91"/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262</v>
      </c>
      <c r="AT192" s="229" t="s">
        <v>146</v>
      </c>
      <c r="AU192" s="229" t="s">
        <v>86</v>
      </c>
      <c r="AY192" s="17" t="s">
        <v>144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84</v>
      </c>
      <c r="BK192" s="230">
        <f>ROUND(I192*H192,2)</f>
        <v>0</v>
      </c>
      <c r="BL192" s="17" t="s">
        <v>262</v>
      </c>
      <c r="BM192" s="229" t="s">
        <v>2366</v>
      </c>
    </row>
    <row r="193" s="2" customFormat="1">
      <c r="A193" s="38"/>
      <c r="B193" s="39"/>
      <c r="C193" s="40"/>
      <c r="D193" s="231" t="s">
        <v>153</v>
      </c>
      <c r="E193" s="40"/>
      <c r="F193" s="232" t="s">
        <v>2367</v>
      </c>
      <c r="G193" s="40"/>
      <c r="H193" s="40"/>
      <c r="I193" s="233"/>
      <c r="J193" s="40"/>
      <c r="K193" s="40"/>
      <c r="L193" s="44"/>
      <c r="M193" s="234"/>
      <c r="N193" s="235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153</v>
      </c>
      <c r="AU193" s="17" t="s">
        <v>86</v>
      </c>
    </row>
    <row r="194" s="2" customFormat="1" ht="16.5" customHeight="1">
      <c r="A194" s="38"/>
      <c r="B194" s="39"/>
      <c r="C194" s="269" t="s">
        <v>395</v>
      </c>
      <c r="D194" s="269" t="s">
        <v>193</v>
      </c>
      <c r="E194" s="270" t="s">
        <v>2368</v>
      </c>
      <c r="F194" s="271" t="s">
        <v>2369</v>
      </c>
      <c r="G194" s="272" t="s">
        <v>1991</v>
      </c>
      <c r="H194" s="273">
        <v>1</v>
      </c>
      <c r="I194" s="274"/>
      <c r="J194" s="275">
        <f>ROUND(I194*H194,2)</f>
        <v>0</v>
      </c>
      <c r="K194" s="271" t="s">
        <v>1</v>
      </c>
      <c r="L194" s="276"/>
      <c r="M194" s="277" t="s">
        <v>1</v>
      </c>
      <c r="N194" s="278" t="s">
        <v>41</v>
      </c>
      <c r="O194" s="91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380</v>
      </c>
      <c r="AT194" s="229" t="s">
        <v>193</v>
      </c>
      <c r="AU194" s="229" t="s">
        <v>86</v>
      </c>
      <c r="AY194" s="17" t="s">
        <v>144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84</v>
      </c>
      <c r="BK194" s="230">
        <f>ROUND(I194*H194,2)</f>
        <v>0</v>
      </c>
      <c r="BL194" s="17" t="s">
        <v>262</v>
      </c>
      <c r="BM194" s="229" t="s">
        <v>2370</v>
      </c>
    </row>
    <row r="195" s="2" customFormat="1" ht="24.15" customHeight="1">
      <c r="A195" s="38"/>
      <c r="B195" s="39"/>
      <c r="C195" s="218" t="s">
        <v>84</v>
      </c>
      <c r="D195" s="218" t="s">
        <v>146</v>
      </c>
      <c r="E195" s="219" t="s">
        <v>2371</v>
      </c>
      <c r="F195" s="220" t="s">
        <v>2372</v>
      </c>
      <c r="G195" s="221" t="s">
        <v>637</v>
      </c>
      <c r="H195" s="222">
        <v>1</v>
      </c>
      <c r="I195" s="223"/>
      <c r="J195" s="224">
        <f>ROUND(I195*H195,2)</f>
        <v>0</v>
      </c>
      <c r="K195" s="220" t="s">
        <v>150</v>
      </c>
      <c r="L195" s="44"/>
      <c r="M195" s="225" t="s">
        <v>1</v>
      </c>
      <c r="N195" s="226" t="s">
        <v>41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0.02</v>
      </c>
      <c r="T195" s="228">
        <f>S195*H195</f>
        <v>0.02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262</v>
      </c>
      <c r="AT195" s="229" t="s">
        <v>146</v>
      </c>
      <c r="AU195" s="229" t="s">
        <v>86</v>
      </c>
      <c r="AY195" s="17" t="s">
        <v>144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84</v>
      </c>
      <c r="BK195" s="230">
        <f>ROUND(I195*H195,2)</f>
        <v>0</v>
      </c>
      <c r="BL195" s="17" t="s">
        <v>262</v>
      </c>
      <c r="BM195" s="229" t="s">
        <v>2373</v>
      </c>
    </row>
    <row r="196" s="2" customFormat="1">
      <c r="A196" s="38"/>
      <c r="B196" s="39"/>
      <c r="C196" s="40"/>
      <c r="D196" s="231" t="s">
        <v>153</v>
      </c>
      <c r="E196" s="40"/>
      <c r="F196" s="232" t="s">
        <v>2374</v>
      </c>
      <c r="G196" s="40"/>
      <c r="H196" s="40"/>
      <c r="I196" s="233"/>
      <c r="J196" s="40"/>
      <c r="K196" s="40"/>
      <c r="L196" s="44"/>
      <c r="M196" s="234"/>
      <c r="N196" s="235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153</v>
      </c>
      <c r="AU196" s="17" t="s">
        <v>86</v>
      </c>
    </row>
    <row r="197" s="2" customFormat="1" ht="24.15" customHeight="1">
      <c r="A197" s="38"/>
      <c r="B197" s="39"/>
      <c r="C197" s="218" t="s">
        <v>295</v>
      </c>
      <c r="D197" s="218" t="s">
        <v>146</v>
      </c>
      <c r="E197" s="219" t="s">
        <v>2375</v>
      </c>
      <c r="F197" s="220" t="s">
        <v>2376</v>
      </c>
      <c r="G197" s="221" t="s">
        <v>637</v>
      </c>
      <c r="H197" s="222">
        <v>19</v>
      </c>
      <c r="I197" s="223"/>
      <c r="J197" s="224">
        <f>ROUND(I197*H197,2)</f>
        <v>0</v>
      </c>
      <c r="K197" s="220" t="s">
        <v>150</v>
      </c>
      <c r="L197" s="44"/>
      <c r="M197" s="225" t="s">
        <v>1</v>
      </c>
      <c r="N197" s="226" t="s">
        <v>41</v>
      </c>
      <c r="O197" s="91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262</v>
      </c>
      <c r="AT197" s="229" t="s">
        <v>146</v>
      </c>
      <c r="AU197" s="229" t="s">
        <v>86</v>
      </c>
      <c r="AY197" s="17" t="s">
        <v>144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84</v>
      </c>
      <c r="BK197" s="230">
        <f>ROUND(I197*H197,2)</f>
        <v>0</v>
      </c>
      <c r="BL197" s="17" t="s">
        <v>262</v>
      </c>
      <c r="BM197" s="229" t="s">
        <v>2377</v>
      </c>
    </row>
    <row r="198" s="2" customFormat="1">
      <c r="A198" s="38"/>
      <c r="B198" s="39"/>
      <c r="C198" s="40"/>
      <c r="D198" s="231" t="s">
        <v>153</v>
      </c>
      <c r="E198" s="40"/>
      <c r="F198" s="232" t="s">
        <v>2378</v>
      </c>
      <c r="G198" s="40"/>
      <c r="H198" s="40"/>
      <c r="I198" s="233"/>
      <c r="J198" s="40"/>
      <c r="K198" s="40"/>
      <c r="L198" s="44"/>
      <c r="M198" s="234"/>
      <c r="N198" s="235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153</v>
      </c>
      <c r="AU198" s="17" t="s">
        <v>86</v>
      </c>
    </row>
    <row r="199" s="2" customFormat="1" ht="24.15" customHeight="1">
      <c r="A199" s="38"/>
      <c r="B199" s="39"/>
      <c r="C199" s="269" t="s">
        <v>7</v>
      </c>
      <c r="D199" s="269" t="s">
        <v>193</v>
      </c>
      <c r="E199" s="270" t="s">
        <v>2379</v>
      </c>
      <c r="F199" s="271" t="s">
        <v>2380</v>
      </c>
      <c r="G199" s="272" t="s">
        <v>637</v>
      </c>
      <c r="H199" s="273">
        <v>1</v>
      </c>
      <c r="I199" s="274"/>
      <c r="J199" s="275">
        <f>ROUND(I199*H199,2)</f>
        <v>0</v>
      </c>
      <c r="K199" s="271" t="s">
        <v>150</v>
      </c>
      <c r="L199" s="276"/>
      <c r="M199" s="277" t="s">
        <v>1</v>
      </c>
      <c r="N199" s="278" t="s">
        <v>41</v>
      </c>
      <c r="O199" s="91"/>
      <c r="P199" s="227">
        <f>O199*H199</f>
        <v>0</v>
      </c>
      <c r="Q199" s="227">
        <v>4.0000000000000003E-05</v>
      </c>
      <c r="R199" s="227">
        <f>Q199*H199</f>
        <v>4.0000000000000003E-05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380</v>
      </c>
      <c r="AT199" s="229" t="s">
        <v>193</v>
      </c>
      <c r="AU199" s="229" t="s">
        <v>86</v>
      </c>
      <c r="AY199" s="17" t="s">
        <v>144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84</v>
      </c>
      <c r="BK199" s="230">
        <f>ROUND(I199*H199,2)</f>
        <v>0</v>
      </c>
      <c r="BL199" s="17" t="s">
        <v>262</v>
      </c>
      <c r="BM199" s="229" t="s">
        <v>2381</v>
      </c>
    </row>
    <row r="200" s="2" customFormat="1" ht="24.15" customHeight="1">
      <c r="A200" s="38"/>
      <c r="B200" s="39"/>
      <c r="C200" s="269" t="s">
        <v>308</v>
      </c>
      <c r="D200" s="269" t="s">
        <v>193</v>
      </c>
      <c r="E200" s="270" t="s">
        <v>2382</v>
      </c>
      <c r="F200" s="271" t="s">
        <v>2383</v>
      </c>
      <c r="G200" s="272" t="s">
        <v>637</v>
      </c>
      <c r="H200" s="273">
        <v>16</v>
      </c>
      <c r="I200" s="274"/>
      <c r="J200" s="275">
        <f>ROUND(I200*H200,2)</f>
        <v>0</v>
      </c>
      <c r="K200" s="271" t="s">
        <v>150</v>
      </c>
      <c r="L200" s="276"/>
      <c r="M200" s="277" t="s">
        <v>1</v>
      </c>
      <c r="N200" s="278" t="s">
        <v>41</v>
      </c>
      <c r="O200" s="91"/>
      <c r="P200" s="227">
        <f>O200*H200</f>
        <v>0</v>
      </c>
      <c r="Q200" s="227">
        <v>4.0000000000000003E-05</v>
      </c>
      <c r="R200" s="227">
        <f>Q200*H200</f>
        <v>0.00064000000000000005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380</v>
      </c>
      <c r="AT200" s="229" t="s">
        <v>193</v>
      </c>
      <c r="AU200" s="229" t="s">
        <v>86</v>
      </c>
      <c r="AY200" s="17" t="s">
        <v>144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84</v>
      </c>
      <c r="BK200" s="230">
        <f>ROUND(I200*H200,2)</f>
        <v>0</v>
      </c>
      <c r="BL200" s="17" t="s">
        <v>262</v>
      </c>
      <c r="BM200" s="229" t="s">
        <v>2384</v>
      </c>
    </row>
    <row r="201" s="2" customFormat="1" ht="24.15" customHeight="1">
      <c r="A201" s="38"/>
      <c r="B201" s="39"/>
      <c r="C201" s="269" t="s">
        <v>317</v>
      </c>
      <c r="D201" s="269" t="s">
        <v>193</v>
      </c>
      <c r="E201" s="270" t="s">
        <v>2385</v>
      </c>
      <c r="F201" s="271" t="s">
        <v>2386</v>
      </c>
      <c r="G201" s="272" t="s">
        <v>637</v>
      </c>
      <c r="H201" s="273">
        <v>2</v>
      </c>
      <c r="I201" s="274"/>
      <c r="J201" s="275">
        <f>ROUND(I201*H201,2)</f>
        <v>0</v>
      </c>
      <c r="K201" s="271" t="s">
        <v>150</v>
      </c>
      <c r="L201" s="276"/>
      <c r="M201" s="277" t="s">
        <v>1</v>
      </c>
      <c r="N201" s="278" t="s">
        <v>41</v>
      </c>
      <c r="O201" s="91"/>
      <c r="P201" s="227">
        <f>O201*H201</f>
        <v>0</v>
      </c>
      <c r="Q201" s="227">
        <v>5.0000000000000002E-05</v>
      </c>
      <c r="R201" s="227">
        <f>Q201*H201</f>
        <v>0.00010000000000000001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380</v>
      </c>
      <c r="AT201" s="229" t="s">
        <v>193</v>
      </c>
      <c r="AU201" s="229" t="s">
        <v>86</v>
      </c>
      <c r="AY201" s="17" t="s">
        <v>144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84</v>
      </c>
      <c r="BK201" s="230">
        <f>ROUND(I201*H201,2)</f>
        <v>0</v>
      </c>
      <c r="BL201" s="17" t="s">
        <v>262</v>
      </c>
      <c r="BM201" s="229" t="s">
        <v>2387</v>
      </c>
    </row>
    <row r="202" s="2" customFormat="1" ht="33" customHeight="1">
      <c r="A202" s="38"/>
      <c r="B202" s="39"/>
      <c r="C202" s="218" t="s">
        <v>151</v>
      </c>
      <c r="D202" s="218" t="s">
        <v>146</v>
      </c>
      <c r="E202" s="219" t="s">
        <v>2388</v>
      </c>
      <c r="F202" s="220" t="s">
        <v>2389</v>
      </c>
      <c r="G202" s="221" t="s">
        <v>637</v>
      </c>
      <c r="H202" s="222">
        <v>10</v>
      </c>
      <c r="I202" s="223"/>
      <c r="J202" s="224">
        <f>ROUND(I202*H202,2)</f>
        <v>0</v>
      </c>
      <c r="K202" s="220" t="s">
        <v>150</v>
      </c>
      <c r="L202" s="44"/>
      <c r="M202" s="225" t="s">
        <v>1</v>
      </c>
      <c r="N202" s="226" t="s">
        <v>41</v>
      </c>
      <c r="O202" s="91"/>
      <c r="P202" s="227">
        <f>O202*H202</f>
        <v>0</v>
      </c>
      <c r="Q202" s="227">
        <v>0</v>
      </c>
      <c r="R202" s="227">
        <f>Q202*H202</f>
        <v>0</v>
      </c>
      <c r="S202" s="227">
        <v>4.8000000000000001E-05</v>
      </c>
      <c r="T202" s="228">
        <f>S202*H202</f>
        <v>0.00048000000000000001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262</v>
      </c>
      <c r="AT202" s="229" t="s">
        <v>146</v>
      </c>
      <c r="AU202" s="229" t="s">
        <v>86</v>
      </c>
      <c r="AY202" s="17" t="s">
        <v>144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84</v>
      </c>
      <c r="BK202" s="230">
        <f>ROUND(I202*H202,2)</f>
        <v>0</v>
      </c>
      <c r="BL202" s="17" t="s">
        <v>262</v>
      </c>
      <c r="BM202" s="229" t="s">
        <v>2390</v>
      </c>
    </row>
    <row r="203" s="2" customFormat="1">
      <c r="A203" s="38"/>
      <c r="B203" s="39"/>
      <c r="C203" s="40"/>
      <c r="D203" s="231" t="s">
        <v>153</v>
      </c>
      <c r="E203" s="40"/>
      <c r="F203" s="232" t="s">
        <v>2391</v>
      </c>
      <c r="G203" s="40"/>
      <c r="H203" s="40"/>
      <c r="I203" s="233"/>
      <c r="J203" s="40"/>
      <c r="K203" s="40"/>
      <c r="L203" s="44"/>
      <c r="M203" s="234"/>
      <c r="N203" s="235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153</v>
      </c>
      <c r="AU203" s="17" t="s">
        <v>86</v>
      </c>
    </row>
    <row r="204" s="2" customFormat="1" ht="24.15" customHeight="1">
      <c r="A204" s="38"/>
      <c r="B204" s="39"/>
      <c r="C204" s="218" t="s">
        <v>324</v>
      </c>
      <c r="D204" s="218" t="s">
        <v>146</v>
      </c>
      <c r="E204" s="219" t="s">
        <v>2392</v>
      </c>
      <c r="F204" s="220" t="s">
        <v>2393</v>
      </c>
      <c r="G204" s="221" t="s">
        <v>637</v>
      </c>
      <c r="H204" s="222">
        <v>20</v>
      </c>
      <c r="I204" s="223"/>
      <c r="J204" s="224">
        <f>ROUND(I204*H204,2)</f>
        <v>0</v>
      </c>
      <c r="K204" s="220" t="s">
        <v>150</v>
      </c>
      <c r="L204" s="44"/>
      <c r="M204" s="225" t="s">
        <v>1</v>
      </c>
      <c r="N204" s="226" t="s">
        <v>41</v>
      </c>
      <c r="O204" s="91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262</v>
      </c>
      <c r="AT204" s="229" t="s">
        <v>146</v>
      </c>
      <c r="AU204" s="229" t="s">
        <v>86</v>
      </c>
      <c r="AY204" s="17" t="s">
        <v>144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84</v>
      </c>
      <c r="BK204" s="230">
        <f>ROUND(I204*H204,2)</f>
        <v>0</v>
      </c>
      <c r="BL204" s="17" t="s">
        <v>262</v>
      </c>
      <c r="BM204" s="229" t="s">
        <v>2394</v>
      </c>
    </row>
    <row r="205" s="2" customFormat="1">
      <c r="A205" s="38"/>
      <c r="B205" s="39"/>
      <c r="C205" s="40"/>
      <c r="D205" s="231" t="s">
        <v>153</v>
      </c>
      <c r="E205" s="40"/>
      <c r="F205" s="232" t="s">
        <v>2395</v>
      </c>
      <c r="G205" s="40"/>
      <c r="H205" s="40"/>
      <c r="I205" s="233"/>
      <c r="J205" s="40"/>
      <c r="K205" s="40"/>
      <c r="L205" s="44"/>
      <c r="M205" s="234"/>
      <c r="N205" s="235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153</v>
      </c>
      <c r="AU205" s="17" t="s">
        <v>86</v>
      </c>
    </row>
    <row r="206" s="2" customFormat="1" ht="24.15" customHeight="1">
      <c r="A206" s="38"/>
      <c r="B206" s="39"/>
      <c r="C206" s="269" t="s">
        <v>328</v>
      </c>
      <c r="D206" s="269" t="s">
        <v>193</v>
      </c>
      <c r="E206" s="270" t="s">
        <v>2396</v>
      </c>
      <c r="F206" s="271" t="s">
        <v>2397</v>
      </c>
      <c r="G206" s="272" t="s">
        <v>637</v>
      </c>
      <c r="H206" s="273">
        <v>20</v>
      </c>
      <c r="I206" s="274"/>
      <c r="J206" s="275">
        <f>ROUND(I206*H206,2)</f>
        <v>0</v>
      </c>
      <c r="K206" s="271" t="s">
        <v>150</v>
      </c>
      <c r="L206" s="276"/>
      <c r="M206" s="277" t="s">
        <v>1</v>
      </c>
      <c r="N206" s="278" t="s">
        <v>41</v>
      </c>
      <c r="O206" s="91"/>
      <c r="P206" s="227">
        <f>O206*H206</f>
        <v>0</v>
      </c>
      <c r="Q206" s="227">
        <v>6.0000000000000002E-05</v>
      </c>
      <c r="R206" s="227">
        <f>Q206*H206</f>
        <v>0.0012000000000000001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380</v>
      </c>
      <c r="AT206" s="229" t="s">
        <v>193</v>
      </c>
      <c r="AU206" s="229" t="s">
        <v>86</v>
      </c>
      <c r="AY206" s="17" t="s">
        <v>144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84</v>
      </c>
      <c r="BK206" s="230">
        <f>ROUND(I206*H206,2)</f>
        <v>0</v>
      </c>
      <c r="BL206" s="17" t="s">
        <v>262</v>
      </c>
      <c r="BM206" s="229" t="s">
        <v>2398</v>
      </c>
    </row>
    <row r="207" s="2" customFormat="1" ht="24.15" customHeight="1">
      <c r="A207" s="38"/>
      <c r="B207" s="39"/>
      <c r="C207" s="218" t="s">
        <v>338</v>
      </c>
      <c r="D207" s="218" t="s">
        <v>146</v>
      </c>
      <c r="E207" s="219" t="s">
        <v>2399</v>
      </c>
      <c r="F207" s="220" t="s">
        <v>2400</v>
      </c>
      <c r="G207" s="221" t="s">
        <v>637</v>
      </c>
      <c r="H207" s="222">
        <v>1</v>
      </c>
      <c r="I207" s="223"/>
      <c r="J207" s="224">
        <f>ROUND(I207*H207,2)</f>
        <v>0</v>
      </c>
      <c r="K207" s="220" t="s">
        <v>150</v>
      </c>
      <c r="L207" s="44"/>
      <c r="M207" s="225" t="s">
        <v>1</v>
      </c>
      <c r="N207" s="226" t="s">
        <v>41</v>
      </c>
      <c r="O207" s="91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262</v>
      </c>
      <c r="AT207" s="229" t="s">
        <v>146</v>
      </c>
      <c r="AU207" s="229" t="s">
        <v>86</v>
      </c>
      <c r="AY207" s="17" t="s">
        <v>144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84</v>
      </c>
      <c r="BK207" s="230">
        <f>ROUND(I207*H207,2)</f>
        <v>0</v>
      </c>
      <c r="BL207" s="17" t="s">
        <v>262</v>
      </c>
      <c r="BM207" s="229" t="s">
        <v>2401</v>
      </c>
    </row>
    <row r="208" s="2" customFormat="1">
      <c r="A208" s="38"/>
      <c r="B208" s="39"/>
      <c r="C208" s="40"/>
      <c r="D208" s="231" t="s">
        <v>153</v>
      </c>
      <c r="E208" s="40"/>
      <c r="F208" s="232" t="s">
        <v>2402</v>
      </c>
      <c r="G208" s="40"/>
      <c r="H208" s="40"/>
      <c r="I208" s="233"/>
      <c r="J208" s="40"/>
      <c r="K208" s="40"/>
      <c r="L208" s="44"/>
      <c r="M208" s="234"/>
      <c r="N208" s="235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153</v>
      </c>
      <c r="AU208" s="17" t="s">
        <v>86</v>
      </c>
    </row>
    <row r="209" s="2" customFormat="1" ht="24.15" customHeight="1">
      <c r="A209" s="38"/>
      <c r="B209" s="39"/>
      <c r="C209" s="269" t="s">
        <v>342</v>
      </c>
      <c r="D209" s="269" t="s">
        <v>193</v>
      </c>
      <c r="E209" s="270" t="s">
        <v>2403</v>
      </c>
      <c r="F209" s="271" t="s">
        <v>2404</v>
      </c>
      <c r="G209" s="272" t="s">
        <v>637</v>
      </c>
      <c r="H209" s="273">
        <v>1</v>
      </c>
      <c r="I209" s="274"/>
      <c r="J209" s="275">
        <f>ROUND(I209*H209,2)</f>
        <v>0</v>
      </c>
      <c r="K209" s="271" t="s">
        <v>150</v>
      </c>
      <c r="L209" s="276"/>
      <c r="M209" s="277" t="s">
        <v>1</v>
      </c>
      <c r="N209" s="278" t="s">
        <v>41</v>
      </c>
      <c r="O209" s="91"/>
      <c r="P209" s="227">
        <f>O209*H209</f>
        <v>0</v>
      </c>
      <c r="Q209" s="227">
        <v>0.00024000000000000001</v>
      </c>
      <c r="R209" s="227">
        <f>Q209*H209</f>
        <v>0.00024000000000000001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380</v>
      </c>
      <c r="AT209" s="229" t="s">
        <v>193</v>
      </c>
      <c r="AU209" s="229" t="s">
        <v>86</v>
      </c>
      <c r="AY209" s="17" t="s">
        <v>144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84</v>
      </c>
      <c r="BK209" s="230">
        <f>ROUND(I209*H209,2)</f>
        <v>0</v>
      </c>
      <c r="BL209" s="17" t="s">
        <v>262</v>
      </c>
      <c r="BM209" s="229" t="s">
        <v>2405</v>
      </c>
    </row>
    <row r="210" s="2" customFormat="1" ht="37.8" customHeight="1">
      <c r="A210" s="38"/>
      <c r="B210" s="39"/>
      <c r="C210" s="218" t="s">
        <v>186</v>
      </c>
      <c r="D210" s="218" t="s">
        <v>146</v>
      </c>
      <c r="E210" s="219" t="s">
        <v>2406</v>
      </c>
      <c r="F210" s="220" t="s">
        <v>2407</v>
      </c>
      <c r="G210" s="221" t="s">
        <v>637</v>
      </c>
      <c r="H210" s="222">
        <v>10</v>
      </c>
      <c r="I210" s="223"/>
      <c r="J210" s="224">
        <f>ROUND(I210*H210,2)</f>
        <v>0</v>
      </c>
      <c r="K210" s="220" t="s">
        <v>150</v>
      </c>
      <c r="L210" s="44"/>
      <c r="M210" s="225" t="s">
        <v>1</v>
      </c>
      <c r="N210" s="226" t="s">
        <v>41</v>
      </c>
      <c r="O210" s="91"/>
      <c r="P210" s="227">
        <f>O210*H210</f>
        <v>0</v>
      </c>
      <c r="Q210" s="227">
        <v>0</v>
      </c>
      <c r="R210" s="227">
        <f>Q210*H210</f>
        <v>0</v>
      </c>
      <c r="S210" s="227">
        <v>4.8000000000000001E-05</v>
      </c>
      <c r="T210" s="228">
        <f>S210*H210</f>
        <v>0.00048000000000000001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262</v>
      </c>
      <c r="AT210" s="229" t="s">
        <v>146</v>
      </c>
      <c r="AU210" s="229" t="s">
        <v>86</v>
      </c>
      <c r="AY210" s="17" t="s">
        <v>144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84</v>
      </c>
      <c r="BK210" s="230">
        <f>ROUND(I210*H210,2)</f>
        <v>0</v>
      </c>
      <c r="BL210" s="17" t="s">
        <v>262</v>
      </c>
      <c r="BM210" s="229" t="s">
        <v>2408</v>
      </c>
    </row>
    <row r="211" s="2" customFormat="1">
      <c r="A211" s="38"/>
      <c r="B211" s="39"/>
      <c r="C211" s="40"/>
      <c r="D211" s="231" t="s">
        <v>153</v>
      </c>
      <c r="E211" s="40"/>
      <c r="F211" s="232" t="s">
        <v>2409</v>
      </c>
      <c r="G211" s="40"/>
      <c r="H211" s="40"/>
      <c r="I211" s="233"/>
      <c r="J211" s="40"/>
      <c r="K211" s="40"/>
      <c r="L211" s="44"/>
      <c r="M211" s="234"/>
      <c r="N211" s="235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153</v>
      </c>
      <c r="AU211" s="17" t="s">
        <v>86</v>
      </c>
    </row>
    <row r="212" s="2" customFormat="1" ht="37.8" customHeight="1">
      <c r="A212" s="38"/>
      <c r="B212" s="39"/>
      <c r="C212" s="218" t="s">
        <v>192</v>
      </c>
      <c r="D212" s="218" t="s">
        <v>146</v>
      </c>
      <c r="E212" s="219" t="s">
        <v>2406</v>
      </c>
      <c r="F212" s="220" t="s">
        <v>2407</v>
      </c>
      <c r="G212" s="221" t="s">
        <v>637</v>
      </c>
      <c r="H212" s="222">
        <v>14</v>
      </c>
      <c r="I212" s="223"/>
      <c r="J212" s="224">
        <f>ROUND(I212*H212,2)</f>
        <v>0</v>
      </c>
      <c r="K212" s="220" t="s">
        <v>150</v>
      </c>
      <c r="L212" s="44"/>
      <c r="M212" s="225" t="s">
        <v>1</v>
      </c>
      <c r="N212" s="226" t="s">
        <v>41</v>
      </c>
      <c r="O212" s="91"/>
      <c r="P212" s="227">
        <f>O212*H212</f>
        <v>0</v>
      </c>
      <c r="Q212" s="227">
        <v>0</v>
      </c>
      <c r="R212" s="227">
        <f>Q212*H212</f>
        <v>0</v>
      </c>
      <c r="S212" s="227">
        <v>4.8000000000000001E-05</v>
      </c>
      <c r="T212" s="228">
        <f>S212*H212</f>
        <v>0.00067200000000000007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262</v>
      </c>
      <c r="AT212" s="229" t="s">
        <v>146</v>
      </c>
      <c r="AU212" s="229" t="s">
        <v>86</v>
      </c>
      <c r="AY212" s="17" t="s">
        <v>144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84</v>
      </c>
      <c r="BK212" s="230">
        <f>ROUND(I212*H212,2)</f>
        <v>0</v>
      </c>
      <c r="BL212" s="17" t="s">
        <v>262</v>
      </c>
      <c r="BM212" s="229" t="s">
        <v>2410</v>
      </c>
    </row>
    <row r="213" s="2" customFormat="1">
      <c r="A213" s="38"/>
      <c r="B213" s="39"/>
      <c r="C213" s="40"/>
      <c r="D213" s="231" t="s">
        <v>153</v>
      </c>
      <c r="E213" s="40"/>
      <c r="F213" s="232" t="s">
        <v>2409</v>
      </c>
      <c r="G213" s="40"/>
      <c r="H213" s="40"/>
      <c r="I213" s="233"/>
      <c r="J213" s="40"/>
      <c r="K213" s="40"/>
      <c r="L213" s="44"/>
      <c r="M213" s="234"/>
      <c r="N213" s="235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153</v>
      </c>
      <c r="AU213" s="17" t="s">
        <v>86</v>
      </c>
    </row>
    <row r="214" s="2" customFormat="1" ht="24.15" customHeight="1">
      <c r="A214" s="38"/>
      <c r="B214" s="39"/>
      <c r="C214" s="218" t="s">
        <v>399</v>
      </c>
      <c r="D214" s="218" t="s">
        <v>146</v>
      </c>
      <c r="E214" s="219" t="s">
        <v>2411</v>
      </c>
      <c r="F214" s="220" t="s">
        <v>2412</v>
      </c>
      <c r="G214" s="221" t="s">
        <v>637</v>
      </c>
      <c r="H214" s="222">
        <v>17</v>
      </c>
      <c r="I214" s="223"/>
      <c r="J214" s="224">
        <f>ROUND(I214*H214,2)</f>
        <v>0</v>
      </c>
      <c r="K214" s="220" t="s">
        <v>150</v>
      </c>
      <c r="L214" s="44"/>
      <c r="M214" s="225" t="s">
        <v>1</v>
      </c>
      <c r="N214" s="226" t="s">
        <v>41</v>
      </c>
      <c r="O214" s="91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262</v>
      </c>
      <c r="AT214" s="229" t="s">
        <v>146</v>
      </c>
      <c r="AU214" s="229" t="s">
        <v>86</v>
      </c>
      <c r="AY214" s="17" t="s">
        <v>144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84</v>
      </c>
      <c r="BK214" s="230">
        <f>ROUND(I214*H214,2)</f>
        <v>0</v>
      </c>
      <c r="BL214" s="17" t="s">
        <v>262</v>
      </c>
      <c r="BM214" s="229" t="s">
        <v>2413</v>
      </c>
    </row>
    <row r="215" s="2" customFormat="1">
      <c r="A215" s="38"/>
      <c r="B215" s="39"/>
      <c r="C215" s="40"/>
      <c r="D215" s="231" t="s">
        <v>153</v>
      </c>
      <c r="E215" s="40"/>
      <c r="F215" s="232" t="s">
        <v>2414</v>
      </c>
      <c r="G215" s="40"/>
      <c r="H215" s="40"/>
      <c r="I215" s="233"/>
      <c r="J215" s="40"/>
      <c r="K215" s="40"/>
      <c r="L215" s="44"/>
      <c r="M215" s="234"/>
      <c r="N215" s="235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153</v>
      </c>
      <c r="AU215" s="17" t="s">
        <v>86</v>
      </c>
    </row>
    <row r="216" s="2" customFormat="1" ht="24.15" customHeight="1">
      <c r="A216" s="38"/>
      <c r="B216" s="39"/>
      <c r="C216" s="269" t="s">
        <v>416</v>
      </c>
      <c r="D216" s="269" t="s">
        <v>193</v>
      </c>
      <c r="E216" s="270" t="s">
        <v>2415</v>
      </c>
      <c r="F216" s="271" t="s">
        <v>2416</v>
      </c>
      <c r="G216" s="272" t="s">
        <v>637</v>
      </c>
      <c r="H216" s="273">
        <v>5</v>
      </c>
      <c r="I216" s="274"/>
      <c r="J216" s="275">
        <f>ROUND(I216*H216,2)</f>
        <v>0</v>
      </c>
      <c r="K216" s="271" t="s">
        <v>150</v>
      </c>
      <c r="L216" s="276"/>
      <c r="M216" s="277" t="s">
        <v>1</v>
      </c>
      <c r="N216" s="278" t="s">
        <v>41</v>
      </c>
      <c r="O216" s="91"/>
      <c r="P216" s="227">
        <f>O216*H216</f>
        <v>0</v>
      </c>
      <c r="Q216" s="227">
        <v>0.00040000000000000002</v>
      </c>
      <c r="R216" s="227">
        <f>Q216*H216</f>
        <v>0.002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380</v>
      </c>
      <c r="AT216" s="229" t="s">
        <v>193</v>
      </c>
      <c r="AU216" s="229" t="s">
        <v>86</v>
      </c>
      <c r="AY216" s="17" t="s">
        <v>144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84</v>
      </c>
      <c r="BK216" s="230">
        <f>ROUND(I216*H216,2)</f>
        <v>0</v>
      </c>
      <c r="BL216" s="17" t="s">
        <v>262</v>
      </c>
      <c r="BM216" s="229" t="s">
        <v>2417</v>
      </c>
    </row>
    <row r="217" s="2" customFormat="1" ht="24.15" customHeight="1">
      <c r="A217" s="38"/>
      <c r="B217" s="39"/>
      <c r="C217" s="269" t="s">
        <v>420</v>
      </c>
      <c r="D217" s="269" t="s">
        <v>193</v>
      </c>
      <c r="E217" s="270" t="s">
        <v>2418</v>
      </c>
      <c r="F217" s="271" t="s">
        <v>2419</v>
      </c>
      <c r="G217" s="272" t="s">
        <v>637</v>
      </c>
      <c r="H217" s="273">
        <v>12</v>
      </c>
      <c r="I217" s="274"/>
      <c r="J217" s="275">
        <f>ROUND(I217*H217,2)</f>
        <v>0</v>
      </c>
      <c r="K217" s="271" t="s">
        <v>150</v>
      </c>
      <c r="L217" s="276"/>
      <c r="M217" s="277" t="s">
        <v>1</v>
      </c>
      <c r="N217" s="278" t="s">
        <v>41</v>
      </c>
      <c r="O217" s="91"/>
      <c r="P217" s="227">
        <f>O217*H217</f>
        <v>0</v>
      </c>
      <c r="Q217" s="227">
        <v>0.00040000000000000002</v>
      </c>
      <c r="R217" s="227">
        <f>Q217*H217</f>
        <v>0.0048000000000000004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380</v>
      </c>
      <c r="AT217" s="229" t="s">
        <v>193</v>
      </c>
      <c r="AU217" s="229" t="s">
        <v>86</v>
      </c>
      <c r="AY217" s="17" t="s">
        <v>144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84</v>
      </c>
      <c r="BK217" s="230">
        <f>ROUND(I217*H217,2)</f>
        <v>0</v>
      </c>
      <c r="BL217" s="17" t="s">
        <v>262</v>
      </c>
      <c r="BM217" s="229" t="s">
        <v>2420</v>
      </c>
    </row>
    <row r="218" s="2" customFormat="1" ht="24.15" customHeight="1">
      <c r="A218" s="38"/>
      <c r="B218" s="39"/>
      <c r="C218" s="218" t="s">
        <v>422</v>
      </c>
      <c r="D218" s="218" t="s">
        <v>146</v>
      </c>
      <c r="E218" s="219" t="s">
        <v>2421</v>
      </c>
      <c r="F218" s="220" t="s">
        <v>2422</v>
      </c>
      <c r="G218" s="221" t="s">
        <v>637</v>
      </c>
      <c r="H218" s="222">
        <v>1</v>
      </c>
      <c r="I218" s="223"/>
      <c r="J218" s="224">
        <f>ROUND(I218*H218,2)</f>
        <v>0</v>
      </c>
      <c r="K218" s="220" t="s">
        <v>150</v>
      </c>
      <c r="L218" s="44"/>
      <c r="M218" s="225" t="s">
        <v>1</v>
      </c>
      <c r="N218" s="226" t="s">
        <v>41</v>
      </c>
      <c r="O218" s="91"/>
      <c r="P218" s="227">
        <f>O218*H218</f>
        <v>0</v>
      </c>
      <c r="Q218" s="227">
        <v>0</v>
      </c>
      <c r="R218" s="227">
        <f>Q218*H218</f>
        <v>0</v>
      </c>
      <c r="S218" s="227">
        <v>0</v>
      </c>
      <c r="T218" s="22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9" t="s">
        <v>262</v>
      </c>
      <c r="AT218" s="229" t="s">
        <v>146</v>
      </c>
      <c r="AU218" s="229" t="s">
        <v>86</v>
      </c>
      <c r="AY218" s="17" t="s">
        <v>144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7" t="s">
        <v>84</v>
      </c>
      <c r="BK218" s="230">
        <f>ROUND(I218*H218,2)</f>
        <v>0</v>
      </c>
      <c r="BL218" s="17" t="s">
        <v>262</v>
      </c>
      <c r="BM218" s="229" t="s">
        <v>2423</v>
      </c>
    </row>
    <row r="219" s="2" customFormat="1">
      <c r="A219" s="38"/>
      <c r="B219" s="39"/>
      <c r="C219" s="40"/>
      <c r="D219" s="231" t="s">
        <v>153</v>
      </c>
      <c r="E219" s="40"/>
      <c r="F219" s="232" t="s">
        <v>2424</v>
      </c>
      <c r="G219" s="40"/>
      <c r="H219" s="40"/>
      <c r="I219" s="233"/>
      <c r="J219" s="40"/>
      <c r="K219" s="40"/>
      <c r="L219" s="44"/>
      <c r="M219" s="234"/>
      <c r="N219" s="235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153</v>
      </c>
      <c r="AU219" s="17" t="s">
        <v>86</v>
      </c>
    </row>
    <row r="220" s="2" customFormat="1" ht="24.15" customHeight="1">
      <c r="A220" s="38"/>
      <c r="B220" s="39"/>
      <c r="C220" s="269" t="s">
        <v>426</v>
      </c>
      <c r="D220" s="269" t="s">
        <v>193</v>
      </c>
      <c r="E220" s="270" t="s">
        <v>2425</v>
      </c>
      <c r="F220" s="271" t="s">
        <v>2426</v>
      </c>
      <c r="G220" s="272" t="s">
        <v>637</v>
      </c>
      <c r="H220" s="273">
        <v>1</v>
      </c>
      <c r="I220" s="274"/>
      <c r="J220" s="275">
        <f>ROUND(I220*H220,2)</f>
        <v>0</v>
      </c>
      <c r="K220" s="271" t="s">
        <v>150</v>
      </c>
      <c r="L220" s="276"/>
      <c r="M220" s="277" t="s">
        <v>1</v>
      </c>
      <c r="N220" s="278" t="s">
        <v>41</v>
      </c>
      <c r="O220" s="91"/>
      <c r="P220" s="227">
        <f>O220*H220</f>
        <v>0</v>
      </c>
      <c r="Q220" s="227">
        <v>0.0010499999999999999</v>
      </c>
      <c r="R220" s="227">
        <f>Q220*H220</f>
        <v>0.0010499999999999999</v>
      </c>
      <c r="S220" s="227">
        <v>0</v>
      </c>
      <c r="T220" s="22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9" t="s">
        <v>380</v>
      </c>
      <c r="AT220" s="229" t="s">
        <v>193</v>
      </c>
      <c r="AU220" s="229" t="s">
        <v>86</v>
      </c>
      <c r="AY220" s="17" t="s">
        <v>144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7" t="s">
        <v>84</v>
      </c>
      <c r="BK220" s="230">
        <f>ROUND(I220*H220,2)</f>
        <v>0</v>
      </c>
      <c r="BL220" s="17" t="s">
        <v>262</v>
      </c>
      <c r="BM220" s="229" t="s">
        <v>2427</v>
      </c>
    </row>
    <row r="221" s="2" customFormat="1" ht="24.15" customHeight="1">
      <c r="A221" s="38"/>
      <c r="B221" s="39"/>
      <c r="C221" s="269" t="s">
        <v>430</v>
      </c>
      <c r="D221" s="269" t="s">
        <v>193</v>
      </c>
      <c r="E221" s="270" t="s">
        <v>2428</v>
      </c>
      <c r="F221" s="271" t="s">
        <v>2429</v>
      </c>
      <c r="G221" s="272" t="s">
        <v>637</v>
      </c>
      <c r="H221" s="273">
        <v>1</v>
      </c>
      <c r="I221" s="274"/>
      <c r="J221" s="275">
        <f>ROUND(I221*H221,2)</f>
        <v>0</v>
      </c>
      <c r="K221" s="271" t="s">
        <v>150</v>
      </c>
      <c r="L221" s="276"/>
      <c r="M221" s="277" t="s">
        <v>1</v>
      </c>
      <c r="N221" s="278" t="s">
        <v>41</v>
      </c>
      <c r="O221" s="91"/>
      <c r="P221" s="227">
        <f>O221*H221</f>
        <v>0</v>
      </c>
      <c r="Q221" s="227">
        <v>0.0010499999999999999</v>
      </c>
      <c r="R221" s="227">
        <f>Q221*H221</f>
        <v>0.0010499999999999999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380</v>
      </c>
      <c r="AT221" s="229" t="s">
        <v>193</v>
      </c>
      <c r="AU221" s="229" t="s">
        <v>86</v>
      </c>
      <c r="AY221" s="17" t="s">
        <v>144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84</v>
      </c>
      <c r="BK221" s="230">
        <f>ROUND(I221*H221,2)</f>
        <v>0</v>
      </c>
      <c r="BL221" s="17" t="s">
        <v>262</v>
      </c>
      <c r="BM221" s="229" t="s">
        <v>2430</v>
      </c>
    </row>
    <row r="222" s="2" customFormat="1" ht="24.15" customHeight="1">
      <c r="A222" s="38"/>
      <c r="B222" s="39"/>
      <c r="C222" s="218" t="s">
        <v>436</v>
      </c>
      <c r="D222" s="218" t="s">
        <v>146</v>
      </c>
      <c r="E222" s="219" t="s">
        <v>2431</v>
      </c>
      <c r="F222" s="220" t="s">
        <v>2432</v>
      </c>
      <c r="G222" s="221" t="s">
        <v>637</v>
      </c>
      <c r="H222" s="222">
        <v>1</v>
      </c>
      <c r="I222" s="223"/>
      <c r="J222" s="224">
        <f>ROUND(I222*H222,2)</f>
        <v>0</v>
      </c>
      <c r="K222" s="220" t="s">
        <v>150</v>
      </c>
      <c r="L222" s="44"/>
      <c r="M222" s="225" t="s">
        <v>1</v>
      </c>
      <c r="N222" s="226" t="s">
        <v>41</v>
      </c>
      <c r="O222" s="91"/>
      <c r="P222" s="227">
        <f>O222*H222</f>
        <v>0</v>
      </c>
      <c r="Q222" s="227">
        <v>0</v>
      </c>
      <c r="R222" s="227">
        <f>Q222*H222</f>
        <v>0</v>
      </c>
      <c r="S222" s="227">
        <v>0</v>
      </c>
      <c r="T222" s="22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9" t="s">
        <v>262</v>
      </c>
      <c r="AT222" s="229" t="s">
        <v>146</v>
      </c>
      <c r="AU222" s="229" t="s">
        <v>86</v>
      </c>
      <c r="AY222" s="17" t="s">
        <v>144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7" t="s">
        <v>84</v>
      </c>
      <c r="BK222" s="230">
        <f>ROUND(I222*H222,2)</f>
        <v>0</v>
      </c>
      <c r="BL222" s="17" t="s">
        <v>262</v>
      </c>
      <c r="BM222" s="229" t="s">
        <v>2433</v>
      </c>
    </row>
    <row r="223" s="2" customFormat="1">
      <c r="A223" s="38"/>
      <c r="B223" s="39"/>
      <c r="C223" s="40"/>
      <c r="D223" s="231" t="s">
        <v>153</v>
      </c>
      <c r="E223" s="40"/>
      <c r="F223" s="232" t="s">
        <v>2434</v>
      </c>
      <c r="G223" s="40"/>
      <c r="H223" s="40"/>
      <c r="I223" s="233"/>
      <c r="J223" s="40"/>
      <c r="K223" s="40"/>
      <c r="L223" s="44"/>
      <c r="M223" s="234"/>
      <c r="N223" s="235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153</v>
      </c>
      <c r="AU223" s="17" t="s">
        <v>86</v>
      </c>
    </row>
    <row r="224" s="2" customFormat="1" ht="16.5" customHeight="1">
      <c r="A224" s="38"/>
      <c r="B224" s="39"/>
      <c r="C224" s="269" t="s">
        <v>448</v>
      </c>
      <c r="D224" s="269" t="s">
        <v>193</v>
      </c>
      <c r="E224" s="270" t="s">
        <v>2435</v>
      </c>
      <c r="F224" s="271" t="s">
        <v>2436</v>
      </c>
      <c r="G224" s="272" t="s">
        <v>1991</v>
      </c>
      <c r="H224" s="273">
        <v>1</v>
      </c>
      <c r="I224" s="274"/>
      <c r="J224" s="275">
        <f>ROUND(I224*H224,2)</f>
        <v>0</v>
      </c>
      <c r="K224" s="271" t="s">
        <v>1</v>
      </c>
      <c r="L224" s="276"/>
      <c r="M224" s="277" t="s">
        <v>1</v>
      </c>
      <c r="N224" s="278" t="s">
        <v>41</v>
      </c>
      <c r="O224" s="91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380</v>
      </c>
      <c r="AT224" s="229" t="s">
        <v>193</v>
      </c>
      <c r="AU224" s="229" t="s">
        <v>86</v>
      </c>
      <c r="AY224" s="17" t="s">
        <v>144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84</v>
      </c>
      <c r="BK224" s="230">
        <f>ROUND(I224*H224,2)</f>
        <v>0</v>
      </c>
      <c r="BL224" s="17" t="s">
        <v>262</v>
      </c>
      <c r="BM224" s="229" t="s">
        <v>2437</v>
      </c>
    </row>
    <row r="225" s="2" customFormat="1" ht="21.75" customHeight="1">
      <c r="A225" s="38"/>
      <c r="B225" s="39"/>
      <c r="C225" s="218" t="s">
        <v>201</v>
      </c>
      <c r="D225" s="218" t="s">
        <v>146</v>
      </c>
      <c r="E225" s="219" t="s">
        <v>2438</v>
      </c>
      <c r="F225" s="220" t="s">
        <v>2439</v>
      </c>
      <c r="G225" s="221" t="s">
        <v>637</v>
      </c>
      <c r="H225" s="222">
        <v>3</v>
      </c>
      <c r="I225" s="223"/>
      <c r="J225" s="224">
        <f>ROUND(I225*H225,2)</f>
        <v>0</v>
      </c>
      <c r="K225" s="220" t="s">
        <v>150</v>
      </c>
      <c r="L225" s="44"/>
      <c r="M225" s="225" t="s">
        <v>1</v>
      </c>
      <c r="N225" s="226" t="s">
        <v>41</v>
      </c>
      <c r="O225" s="91"/>
      <c r="P225" s="227">
        <f>O225*H225</f>
        <v>0</v>
      </c>
      <c r="Q225" s="227">
        <v>0</v>
      </c>
      <c r="R225" s="227">
        <f>Q225*H225</f>
        <v>0</v>
      </c>
      <c r="S225" s="227">
        <v>0.00033300000000000002</v>
      </c>
      <c r="T225" s="228">
        <f>S225*H225</f>
        <v>0.0009990000000000001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262</v>
      </c>
      <c r="AT225" s="229" t="s">
        <v>146</v>
      </c>
      <c r="AU225" s="229" t="s">
        <v>86</v>
      </c>
      <c r="AY225" s="17" t="s">
        <v>144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84</v>
      </c>
      <c r="BK225" s="230">
        <f>ROUND(I225*H225,2)</f>
        <v>0</v>
      </c>
      <c r="BL225" s="17" t="s">
        <v>262</v>
      </c>
      <c r="BM225" s="229" t="s">
        <v>2440</v>
      </c>
    </row>
    <row r="226" s="2" customFormat="1">
      <c r="A226" s="38"/>
      <c r="B226" s="39"/>
      <c r="C226" s="40"/>
      <c r="D226" s="231" t="s">
        <v>153</v>
      </c>
      <c r="E226" s="40"/>
      <c r="F226" s="232" t="s">
        <v>2441</v>
      </c>
      <c r="G226" s="40"/>
      <c r="H226" s="40"/>
      <c r="I226" s="233"/>
      <c r="J226" s="40"/>
      <c r="K226" s="40"/>
      <c r="L226" s="44"/>
      <c r="M226" s="234"/>
      <c r="N226" s="235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153</v>
      </c>
      <c r="AU226" s="17" t="s">
        <v>86</v>
      </c>
    </row>
    <row r="227" s="2" customFormat="1" ht="37.8" customHeight="1">
      <c r="A227" s="38"/>
      <c r="B227" s="39"/>
      <c r="C227" s="218" t="s">
        <v>197</v>
      </c>
      <c r="D227" s="218" t="s">
        <v>146</v>
      </c>
      <c r="E227" s="219" t="s">
        <v>2442</v>
      </c>
      <c r="F227" s="220" t="s">
        <v>2443</v>
      </c>
      <c r="G227" s="221" t="s">
        <v>637</v>
      </c>
      <c r="H227" s="222">
        <v>4</v>
      </c>
      <c r="I227" s="223"/>
      <c r="J227" s="224">
        <f>ROUND(I227*H227,2)</f>
        <v>0</v>
      </c>
      <c r="K227" s="220" t="s">
        <v>150</v>
      </c>
      <c r="L227" s="44"/>
      <c r="M227" s="225" t="s">
        <v>1</v>
      </c>
      <c r="N227" s="226" t="s">
        <v>41</v>
      </c>
      <c r="O227" s="91"/>
      <c r="P227" s="227">
        <f>O227*H227</f>
        <v>0</v>
      </c>
      <c r="Q227" s="227">
        <v>0</v>
      </c>
      <c r="R227" s="227">
        <f>Q227*H227</f>
        <v>0</v>
      </c>
      <c r="S227" s="227">
        <v>0.00080000000000000004</v>
      </c>
      <c r="T227" s="228">
        <f>S227*H227</f>
        <v>0.0032000000000000002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9" t="s">
        <v>262</v>
      </c>
      <c r="AT227" s="229" t="s">
        <v>146</v>
      </c>
      <c r="AU227" s="229" t="s">
        <v>86</v>
      </c>
      <c r="AY227" s="17" t="s">
        <v>144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7" t="s">
        <v>84</v>
      </c>
      <c r="BK227" s="230">
        <f>ROUND(I227*H227,2)</f>
        <v>0</v>
      </c>
      <c r="BL227" s="17" t="s">
        <v>262</v>
      </c>
      <c r="BM227" s="229" t="s">
        <v>2444</v>
      </c>
    </row>
    <row r="228" s="2" customFormat="1">
      <c r="A228" s="38"/>
      <c r="B228" s="39"/>
      <c r="C228" s="40"/>
      <c r="D228" s="231" t="s">
        <v>153</v>
      </c>
      <c r="E228" s="40"/>
      <c r="F228" s="232" t="s">
        <v>2445</v>
      </c>
      <c r="G228" s="40"/>
      <c r="H228" s="40"/>
      <c r="I228" s="233"/>
      <c r="J228" s="40"/>
      <c r="K228" s="40"/>
      <c r="L228" s="44"/>
      <c r="M228" s="234"/>
      <c r="N228" s="235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153</v>
      </c>
      <c r="AU228" s="17" t="s">
        <v>86</v>
      </c>
    </row>
    <row r="229" s="2" customFormat="1" ht="44.25" customHeight="1">
      <c r="A229" s="38"/>
      <c r="B229" s="39"/>
      <c r="C229" s="218" t="s">
        <v>219</v>
      </c>
      <c r="D229" s="218" t="s">
        <v>146</v>
      </c>
      <c r="E229" s="219" t="s">
        <v>2446</v>
      </c>
      <c r="F229" s="220" t="s">
        <v>2447</v>
      </c>
      <c r="G229" s="221" t="s">
        <v>637</v>
      </c>
      <c r="H229" s="222">
        <v>8</v>
      </c>
      <c r="I229" s="223"/>
      <c r="J229" s="224">
        <f>ROUND(I229*H229,2)</f>
        <v>0</v>
      </c>
      <c r="K229" s="220" t="s">
        <v>150</v>
      </c>
      <c r="L229" s="44"/>
      <c r="M229" s="225" t="s">
        <v>1</v>
      </c>
      <c r="N229" s="226" t="s">
        <v>41</v>
      </c>
      <c r="O229" s="91"/>
      <c r="P229" s="227">
        <f>O229*H229</f>
        <v>0</v>
      </c>
      <c r="Q229" s="227">
        <v>0</v>
      </c>
      <c r="R229" s="227">
        <f>Q229*H229</f>
        <v>0</v>
      </c>
      <c r="S229" s="227">
        <v>0.00080000000000000004</v>
      </c>
      <c r="T229" s="228">
        <f>S229*H229</f>
        <v>0.0064000000000000003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262</v>
      </c>
      <c r="AT229" s="229" t="s">
        <v>146</v>
      </c>
      <c r="AU229" s="229" t="s">
        <v>86</v>
      </c>
      <c r="AY229" s="17" t="s">
        <v>144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84</v>
      </c>
      <c r="BK229" s="230">
        <f>ROUND(I229*H229,2)</f>
        <v>0</v>
      </c>
      <c r="BL229" s="17" t="s">
        <v>262</v>
      </c>
      <c r="BM229" s="229" t="s">
        <v>2448</v>
      </c>
    </row>
    <row r="230" s="2" customFormat="1">
      <c r="A230" s="38"/>
      <c r="B230" s="39"/>
      <c r="C230" s="40"/>
      <c r="D230" s="231" t="s">
        <v>153</v>
      </c>
      <c r="E230" s="40"/>
      <c r="F230" s="232" t="s">
        <v>2449</v>
      </c>
      <c r="G230" s="40"/>
      <c r="H230" s="40"/>
      <c r="I230" s="233"/>
      <c r="J230" s="40"/>
      <c r="K230" s="40"/>
      <c r="L230" s="44"/>
      <c r="M230" s="234"/>
      <c r="N230" s="235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153</v>
      </c>
      <c r="AU230" s="17" t="s">
        <v>86</v>
      </c>
    </row>
    <row r="231" s="2" customFormat="1" ht="33" customHeight="1">
      <c r="A231" s="38"/>
      <c r="B231" s="39"/>
      <c r="C231" s="218" t="s">
        <v>346</v>
      </c>
      <c r="D231" s="218" t="s">
        <v>146</v>
      </c>
      <c r="E231" s="219" t="s">
        <v>2450</v>
      </c>
      <c r="F231" s="220" t="s">
        <v>2451</v>
      </c>
      <c r="G231" s="221" t="s">
        <v>637</v>
      </c>
      <c r="H231" s="222">
        <v>12</v>
      </c>
      <c r="I231" s="223"/>
      <c r="J231" s="224">
        <f>ROUND(I231*H231,2)</f>
        <v>0</v>
      </c>
      <c r="K231" s="220" t="s">
        <v>150</v>
      </c>
      <c r="L231" s="44"/>
      <c r="M231" s="225" t="s">
        <v>1</v>
      </c>
      <c r="N231" s="226" t="s">
        <v>41</v>
      </c>
      <c r="O231" s="91"/>
      <c r="P231" s="227">
        <f>O231*H231</f>
        <v>0</v>
      </c>
      <c r="Q231" s="227">
        <v>0</v>
      </c>
      <c r="R231" s="227">
        <f>Q231*H231</f>
        <v>0</v>
      </c>
      <c r="S231" s="227">
        <v>0</v>
      </c>
      <c r="T231" s="22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9" t="s">
        <v>262</v>
      </c>
      <c r="AT231" s="229" t="s">
        <v>146</v>
      </c>
      <c r="AU231" s="229" t="s">
        <v>86</v>
      </c>
      <c r="AY231" s="17" t="s">
        <v>144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7" t="s">
        <v>84</v>
      </c>
      <c r="BK231" s="230">
        <f>ROUND(I231*H231,2)</f>
        <v>0</v>
      </c>
      <c r="BL231" s="17" t="s">
        <v>262</v>
      </c>
      <c r="BM231" s="229" t="s">
        <v>2452</v>
      </c>
    </row>
    <row r="232" s="2" customFormat="1">
      <c r="A232" s="38"/>
      <c r="B232" s="39"/>
      <c r="C232" s="40"/>
      <c r="D232" s="231" t="s">
        <v>153</v>
      </c>
      <c r="E232" s="40"/>
      <c r="F232" s="232" t="s">
        <v>2453</v>
      </c>
      <c r="G232" s="40"/>
      <c r="H232" s="40"/>
      <c r="I232" s="233"/>
      <c r="J232" s="40"/>
      <c r="K232" s="40"/>
      <c r="L232" s="44"/>
      <c r="M232" s="234"/>
      <c r="N232" s="235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153</v>
      </c>
      <c r="AU232" s="17" t="s">
        <v>86</v>
      </c>
    </row>
    <row r="233" s="2" customFormat="1" ht="21.75" customHeight="1">
      <c r="A233" s="38"/>
      <c r="B233" s="39"/>
      <c r="C233" s="269" t="s">
        <v>2097</v>
      </c>
      <c r="D233" s="269" t="s">
        <v>193</v>
      </c>
      <c r="E233" s="270" t="s">
        <v>2454</v>
      </c>
      <c r="F233" s="271" t="s">
        <v>2455</v>
      </c>
      <c r="G233" s="272" t="s">
        <v>637</v>
      </c>
      <c r="H233" s="273">
        <v>6</v>
      </c>
      <c r="I233" s="274"/>
      <c r="J233" s="275">
        <f>ROUND(I233*H233,2)</f>
        <v>0</v>
      </c>
      <c r="K233" s="271" t="s">
        <v>1</v>
      </c>
      <c r="L233" s="276"/>
      <c r="M233" s="277" t="s">
        <v>1</v>
      </c>
      <c r="N233" s="278" t="s">
        <v>41</v>
      </c>
      <c r="O233" s="91"/>
      <c r="P233" s="227">
        <f>O233*H233</f>
        <v>0</v>
      </c>
      <c r="Q233" s="227">
        <v>0.00050000000000000001</v>
      </c>
      <c r="R233" s="227">
        <f>Q233*H233</f>
        <v>0.0030000000000000001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380</v>
      </c>
      <c r="AT233" s="229" t="s">
        <v>193</v>
      </c>
      <c r="AU233" s="229" t="s">
        <v>86</v>
      </c>
      <c r="AY233" s="17" t="s">
        <v>144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84</v>
      </c>
      <c r="BK233" s="230">
        <f>ROUND(I233*H233,2)</f>
        <v>0</v>
      </c>
      <c r="BL233" s="17" t="s">
        <v>262</v>
      </c>
      <c r="BM233" s="229" t="s">
        <v>2456</v>
      </c>
    </row>
    <row r="234" s="2" customFormat="1" ht="24.15" customHeight="1">
      <c r="A234" s="38"/>
      <c r="B234" s="39"/>
      <c r="C234" s="269" t="s">
        <v>2102</v>
      </c>
      <c r="D234" s="269" t="s">
        <v>193</v>
      </c>
      <c r="E234" s="270" t="s">
        <v>2457</v>
      </c>
      <c r="F234" s="271" t="s">
        <v>2458</v>
      </c>
      <c r="G234" s="272" t="s">
        <v>1</v>
      </c>
      <c r="H234" s="273">
        <v>2</v>
      </c>
      <c r="I234" s="274"/>
      <c r="J234" s="275">
        <f>ROUND(I234*H234,2)</f>
        <v>0</v>
      </c>
      <c r="K234" s="271" t="s">
        <v>1</v>
      </c>
      <c r="L234" s="276"/>
      <c r="M234" s="277" t="s">
        <v>1</v>
      </c>
      <c r="N234" s="278" t="s">
        <v>41</v>
      </c>
      <c r="O234" s="91"/>
      <c r="P234" s="227">
        <f>O234*H234</f>
        <v>0</v>
      </c>
      <c r="Q234" s="227">
        <v>0</v>
      </c>
      <c r="R234" s="227">
        <f>Q234*H234</f>
        <v>0</v>
      </c>
      <c r="S234" s="227">
        <v>0</v>
      </c>
      <c r="T234" s="228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9" t="s">
        <v>380</v>
      </c>
      <c r="AT234" s="229" t="s">
        <v>193</v>
      </c>
      <c r="AU234" s="229" t="s">
        <v>86</v>
      </c>
      <c r="AY234" s="17" t="s">
        <v>144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17" t="s">
        <v>84</v>
      </c>
      <c r="BK234" s="230">
        <f>ROUND(I234*H234,2)</f>
        <v>0</v>
      </c>
      <c r="BL234" s="17" t="s">
        <v>262</v>
      </c>
      <c r="BM234" s="229" t="s">
        <v>2459</v>
      </c>
    </row>
    <row r="235" s="2" customFormat="1" ht="16.5" customHeight="1">
      <c r="A235" s="38"/>
      <c r="B235" s="39"/>
      <c r="C235" s="218" t="s">
        <v>2106</v>
      </c>
      <c r="D235" s="218" t="s">
        <v>146</v>
      </c>
      <c r="E235" s="219" t="s">
        <v>2460</v>
      </c>
      <c r="F235" s="220" t="s">
        <v>2461</v>
      </c>
      <c r="G235" s="221" t="s">
        <v>2462</v>
      </c>
      <c r="H235" s="222">
        <v>1</v>
      </c>
      <c r="I235" s="223"/>
      <c r="J235" s="224">
        <f>ROUND(I235*H235,2)</f>
        <v>0</v>
      </c>
      <c r="K235" s="220" t="s">
        <v>1</v>
      </c>
      <c r="L235" s="44"/>
      <c r="M235" s="225" t="s">
        <v>1</v>
      </c>
      <c r="N235" s="226" t="s">
        <v>41</v>
      </c>
      <c r="O235" s="91"/>
      <c r="P235" s="227">
        <f>O235*H235</f>
        <v>0</v>
      </c>
      <c r="Q235" s="227">
        <v>0</v>
      </c>
      <c r="R235" s="227">
        <f>Q235*H235</f>
        <v>0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262</v>
      </c>
      <c r="AT235" s="229" t="s">
        <v>146</v>
      </c>
      <c r="AU235" s="229" t="s">
        <v>86</v>
      </c>
      <c r="AY235" s="17" t="s">
        <v>144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84</v>
      </c>
      <c r="BK235" s="230">
        <f>ROUND(I235*H235,2)</f>
        <v>0</v>
      </c>
      <c r="BL235" s="17" t="s">
        <v>262</v>
      </c>
      <c r="BM235" s="229" t="s">
        <v>2463</v>
      </c>
    </row>
    <row r="236" s="2" customFormat="1" ht="24.15" customHeight="1">
      <c r="A236" s="38"/>
      <c r="B236" s="39"/>
      <c r="C236" s="269" t="s">
        <v>1836</v>
      </c>
      <c r="D236" s="269" t="s">
        <v>193</v>
      </c>
      <c r="E236" s="270" t="s">
        <v>2464</v>
      </c>
      <c r="F236" s="271" t="s">
        <v>2465</v>
      </c>
      <c r="G236" s="272" t="s">
        <v>1991</v>
      </c>
      <c r="H236" s="273">
        <v>3</v>
      </c>
      <c r="I236" s="274"/>
      <c r="J236" s="275">
        <f>ROUND(I236*H236,2)</f>
        <v>0</v>
      </c>
      <c r="K236" s="271" t="s">
        <v>1</v>
      </c>
      <c r="L236" s="276"/>
      <c r="M236" s="277" t="s">
        <v>1</v>
      </c>
      <c r="N236" s="278" t="s">
        <v>41</v>
      </c>
      <c r="O236" s="91"/>
      <c r="P236" s="227">
        <f>O236*H236</f>
        <v>0</v>
      </c>
      <c r="Q236" s="227">
        <v>0</v>
      </c>
      <c r="R236" s="227">
        <f>Q236*H236</f>
        <v>0</v>
      </c>
      <c r="S236" s="227">
        <v>0</v>
      </c>
      <c r="T236" s="22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9" t="s">
        <v>380</v>
      </c>
      <c r="AT236" s="229" t="s">
        <v>193</v>
      </c>
      <c r="AU236" s="229" t="s">
        <v>86</v>
      </c>
      <c r="AY236" s="17" t="s">
        <v>144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7" t="s">
        <v>84</v>
      </c>
      <c r="BK236" s="230">
        <f>ROUND(I236*H236,2)</f>
        <v>0</v>
      </c>
      <c r="BL236" s="17" t="s">
        <v>262</v>
      </c>
      <c r="BM236" s="229" t="s">
        <v>2466</v>
      </c>
    </row>
    <row r="237" s="2" customFormat="1" ht="33" customHeight="1">
      <c r="A237" s="38"/>
      <c r="B237" s="39"/>
      <c r="C237" s="218" t="s">
        <v>367</v>
      </c>
      <c r="D237" s="218" t="s">
        <v>146</v>
      </c>
      <c r="E237" s="219" t="s">
        <v>2467</v>
      </c>
      <c r="F237" s="220" t="s">
        <v>2468</v>
      </c>
      <c r="G237" s="221" t="s">
        <v>637</v>
      </c>
      <c r="H237" s="222">
        <v>11</v>
      </c>
      <c r="I237" s="223"/>
      <c r="J237" s="224">
        <f>ROUND(I237*H237,2)</f>
        <v>0</v>
      </c>
      <c r="K237" s="220" t="s">
        <v>150</v>
      </c>
      <c r="L237" s="44"/>
      <c r="M237" s="225" t="s">
        <v>1</v>
      </c>
      <c r="N237" s="226" t="s">
        <v>41</v>
      </c>
      <c r="O237" s="91"/>
      <c r="P237" s="227">
        <f>O237*H237</f>
        <v>0</v>
      </c>
      <c r="Q237" s="227">
        <v>0</v>
      </c>
      <c r="R237" s="227">
        <f>Q237*H237</f>
        <v>0</v>
      </c>
      <c r="S237" s="227">
        <v>0</v>
      </c>
      <c r="T237" s="22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9" t="s">
        <v>262</v>
      </c>
      <c r="AT237" s="229" t="s">
        <v>146</v>
      </c>
      <c r="AU237" s="229" t="s">
        <v>86</v>
      </c>
      <c r="AY237" s="17" t="s">
        <v>144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7" t="s">
        <v>84</v>
      </c>
      <c r="BK237" s="230">
        <f>ROUND(I237*H237,2)</f>
        <v>0</v>
      </c>
      <c r="BL237" s="17" t="s">
        <v>262</v>
      </c>
      <c r="BM237" s="229" t="s">
        <v>2469</v>
      </c>
    </row>
    <row r="238" s="2" customFormat="1">
      <c r="A238" s="38"/>
      <c r="B238" s="39"/>
      <c r="C238" s="40"/>
      <c r="D238" s="231" t="s">
        <v>153</v>
      </c>
      <c r="E238" s="40"/>
      <c r="F238" s="232" t="s">
        <v>2470</v>
      </c>
      <c r="G238" s="40"/>
      <c r="H238" s="40"/>
      <c r="I238" s="233"/>
      <c r="J238" s="40"/>
      <c r="K238" s="40"/>
      <c r="L238" s="44"/>
      <c r="M238" s="234"/>
      <c r="N238" s="235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153</v>
      </c>
      <c r="AU238" s="17" t="s">
        <v>86</v>
      </c>
    </row>
    <row r="239" s="2" customFormat="1" ht="21.75" customHeight="1">
      <c r="A239" s="38"/>
      <c r="B239" s="39"/>
      <c r="C239" s="269" t="s">
        <v>374</v>
      </c>
      <c r="D239" s="269" t="s">
        <v>193</v>
      </c>
      <c r="E239" s="270" t="s">
        <v>2471</v>
      </c>
      <c r="F239" s="271" t="s">
        <v>2472</v>
      </c>
      <c r="G239" s="272" t="s">
        <v>637</v>
      </c>
      <c r="H239" s="273">
        <v>5</v>
      </c>
      <c r="I239" s="274"/>
      <c r="J239" s="275">
        <f>ROUND(I239*H239,2)</f>
        <v>0</v>
      </c>
      <c r="K239" s="271" t="s">
        <v>150</v>
      </c>
      <c r="L239" s="276"/>
      <c r="M239" s="277" t="s">
        <v>1</v>
      </c>
      <c r="N239" s="278" t="s">
        <v>41</v>
      </c>
      <c r="O239" s="91"/>
      <c r="P239" s="227">
        <f>O239*H239</f>
        <v>0</v>
      </c>
      <c r="Q239" s="227">
        <v>0.00048000000000000001</v>
      </c>
      <c r="R239" s="227">
        <f>Q239*H239</f>
        <v>0.0024000000000000002</v>
      </c>
      <c r="S239" s="227">
        <v>0</v>
      </c>
      <c r="T239" s="22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9" t="s">
        <v>380</v>
      </c>
      <c r="AT239" s="229" t="s">
        <v>193</v>
      </c>
      <c r="AU239" s="229" t="s">
        <v>86</v>
      </c>
      <c r="AY239" s="17" t="s">
        <v>144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7" t="s">
        <v>84</v>
      </c>
      <c r="BK239" s="230">
        <f>ROUND(I239*H239,2)</f>
        <v>0</v>
      </c>
      <c r="BL239" s="17" t="s">
        <v>262</v>
      </c>
      <c r="BM239" s="229" t="s">
        <v>2473</v>
      </c>
    </row>
    <row r="240" s="2" customFormat="1" ht="24.15" customHeight="1">
      <c r="A240" s="38"/>
      <c r="B240" s="39"/>
      <c r="C240" s="269" t="s">
        <v>1842</v>
      </c>
      <c r="D240" s="269" t="s">
        <v>193</v>
      </c>
      <c r="E240" s="270" t="s">
        <v>2474</v>
      </c>
      <c r="F240" s="271" t="s">
        <v>2475</v>
      </c>
      <c r="G240" s="272" t="s">
        <v>637</v>
      </c>
      <c r="H240" s="273">
        <v>6</v>
      </c>
      <c r="I240" s="274"/>
      <c r="J240" s="275">
        <f>ROUND(I240*H240,2)</f>
        <v>0</v>
      </c>
      <c r="K240" s="271" t="s">
        <v>150</v>
      </c>
      <c r="L240" s="276"/>
      <c r="M240" s="277" t="s">
        <v>1</v>
      </c>
      <c r="N240" s="278" t="s">
        <v>41</v>
      </c>
      <c r="O240" s="91"/>
      <c r="P240" s="227">
        <f>O240*H240</f>
        <v>0</v>
      </c>
      <c r="Q240" s="227">
        <v>0.001</v>
      </c>
      <c r="R240" s="227">
        <f>Q240*H240</f>
        <v>0.0060000000000000001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380</v>
      </c>
      <c r="AT240" s="229" t="s">
        <v>193</v>
      </c>
      <c r="AU240" s="229" t="s">
        <v>86</v>
      </c>
      <c r="AY240" s="17" t="s">
        <v>144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84</v>
      </c>
      <c r="BK240" s="230">
        <f>ROUND(I240*H240,2)</f>
        <v>0</v>
      </c>
      <c r="BL240" s="17" t="s">
        <v>262</v>
      </c>
      <c r="BM240" s="229" t="s">
        <v>2476</v>
      </c>
    </row>
    <row r="241" s="2" customFormat="1" ht="16.5" customHeight="1">
      <c r="A241" s="38"/>
      <c r="B241" s="39"/>
      <c r="C241" s="218" t="s">
        <v>380</v>
      </c>
      <c r="D241" s="218" t="s">
        <v>146</v>
      </c>
      <c r="E241" s="219" t="s">
        <v>2477</v>
      </c>
      <c r="F241" s="220" t="s">
        <v>2478</v>
      </c>
      <c r="G241" s="221" t="s">
        <v>637</v>
      </c>
      <c r="H241" s="222">
        <v>8</v>
      </c>
      <c r="I241" s="223"/>
      <c r="J241" s="224">
        <f>ROUND(I241*H241,2)</f>
        <v>0</v>
      </c>
      <c r="K241" s="220" t="s">
        <v>150</v>
      </c>
      <c r="L241" s="44"/>
      <c r="M241" s="225" t="s">
        <v>1</v>
      </c>
      <c r="N241" s="226" t="s">
        <v>41</v>
      </c>
      <c r="O241" s="91"/>
      <c r="P241" s="227">
        <f>O241*H241</f>
        <v>0</v>
      </c>
      <c r="Q241" s="227">
        <v>0</v>
      </c>
      <c r="R241" s="227">
        <f>Q241*H241</f>
        <v>0</v>
      </c>
      <c r="S241" s="227">
        <v>0</v>
      </c>
      <c r="T241" s="22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262</v>
      </c>
      <c r="AT241" s="229" t="s">
        <v>146</v>
      </c>
      <c r="AU241" s="229" t="s">
        <v>86</v>
      </c>
      <c r="AY241" s="17" t="s">
        <v>144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84</v>
      </c>
      <c r="BK241" s="230">
        <f>ROUND(I241*H241,2)</f>
        <v>0</v>
      </c>
      <c r="BL241" s="17" t="s">
        <v>262</v>
      </c>
      <c r="BM241" s="229" t="s">
        <v>2479</v>
      </c>
    </row>
    <row r="242" s="2" customFormat="1">
      <c r="A242" s="38"/>
      <c r="B242" s="39"/>
      <c r="C242" s="40"/>
      <c r="D242" s="231" t="s">
        <v>153</v>
      </c>
      <c r="E242" s="40"/>
      <c r="F242" s="232" t="s">
        <v>2480</v>
      </c>
      <c r="G242" s="40"/>
      <c r="H242" s="40"/>
      <c r="I242" s="233"/>
      <c r="J242" s="40"/>
      <c r="K242" s="40"/>
      <c r="L242" s="44"/>
      <c r="M242" s="234"/>
      <c r="N242" s="235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153</v>
      </c>
      <c r="AU242" s="17" t="s">
        <v>86</v>
      </c>
    </row>
    <row r="243" s="2" customFormat="1" ht="16.5" customHeight="1">
      <c r="A243" s="38"/>
      <c r="B243" s="39"/>
      <c r="C243" s="269" t="s">
        <v>385</v>
      </c>
      <c r="D243" s="269" t="s">
        <v>193</v>
      </c>
      <c r="E243" s="270" t="s">
        <v>2481</v>
      </c>
      <c r="F243" s="271" t="s">
        <v>2482</v>
      </c>
      <c r="G243" s="272" t="s">
        <v>1991</v>
      </c>
      <c r="H243" s="273">
        <v>8</v>
      </c>
      <c r="I243" s="274"/>
      <c r="J243" s="275">
        <f>ROUND(I243*H243,2)</f>
        <v>0</v>
      </c>
      <c r="K243" s="271" t="s">
        <v>1</v>
      </c>
      <c r="L243" s="276"/>
      <c r="M243" s="277" t="s">
        <v>1</v>
      </c>
      <c r="N243" s="278" t="s">
        <v>41</v>
      </c>
      <c r="O243" s="91"/>
      <c r="P243" s="227">
        <f>O243*H243</f>
        <v>0</v>
      </c>
      <c r="Q243" s="227">
        <v>0</v>
      </c>
      <c r="R243" s="227">
        <f>Q243*H243</f>
        <v>0</v>
      </c>
      <c r="S243" s="227">
        <v>0</v>
      </c>
      <c r="T243" s="22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9" t="s">
        <v>380</v>
      </c>
      <c r="AT243" s="229" t="s">
        <v>193</v>
      </c>
      <c r="AU243" s="229" t="s">
        <v>86</v>
      </c>
      <c r="AY243" s="17" t="s">
        <v>144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7" t="s">
        <v>84</v>
      </c>
      <c r="BK243" s="230">
        <f>ROUND(I243*H243,2)</f>
        <v>0</v>
      </c>
      <c r="BL243" s="17" t="s">
        <v>262</v>
      </c>
      <c r="BM243" s="229" t="s">
        <v>2483</v>
      </c>
    </row>
    <row r="244" s="2" customFormat="1" ht="24.15" customHeight="1">
      <c r="A244" s="38"/>
      <c r="B244" s="39"/>
      <c r="C244" s="218" t="s">
        <v>566</v>
      </c>
      <c r="D244" s="218" t="s">
        <v>146</v>
      </c>
      <c r="E244" s="219" t="s">
        <v>2484</v>
      </c>
      <c r="F244" s="220" t="s">
        <v>2485</v>
      </c>
      <c r="G244" s="221" t="s">
        <v>204</v>
      </c>
      <c r="H244" s="222">
        <v>43.920000000000002</v>
      </c>
      <c r="I244" s="223"/>
      <c r="J244" s="224">
        <f>ROUND(I244*H244,2)</f>
        <v>0</v>
      </c>
      <c r="K244" s="220" t="s">
        <v>150</v>
      </c>
      <c r="L244" s="44"/>
      <c r="M244" s="225" t="s">
        <v>1</v>
      </c>
      <c r="N244" s="226" t="s">
        <v>41</v>
      </c>
      <c r="O244" s="91"/>
      <c r="P244" s="227">
        <f>O244*H244</f>
        <v>0</v>
      </c>
      <c r="Q244" s="227">
        <v>0</v>
      </c>
      <c r="R244" s="227">
        <f>Q244*H244</f>
        <v>0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262</v>
      </c>
      <c r="AT244" s="229" t="s">
        <v>146</v>
      </c>
      <c r="AU244" s="229" t="s">
        <v>86</v>
      </c>
      <c r="AY244" s="17" t="s">
        <v>144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84</v>
      </c>
      <c r="BK244" s="230">
        <f>ROUND(I244*H244,2)</f>
        <v>0</v>
      </c>
      <c r="BL244" s="17" t="s">
        <v>262</v>
      </c>
      <c r="BM244" s="229" t="s">
        <v>2486</v>
      </c>
    </row>
    <row r="245" s="2" customFormat="1">
      <c r="A245" s="38"/>
      <c r="B245" s="39"/>
      <c r="C245" s="40"/>
      <c r="D245" s="231" t="s">
        <v>153</v>
      </c>
      <c r="E245" s="40"/>
      <c r="F245" s="232" t="s">
        <v>2487</v>
      </c>
      <c r="G245" s="40"/>
      <c r="H245" s="40"/>
      <c r="I245" s="233"/>
      <c r="J245" s="40"/>
      <c r="K245" s="40"/>
      <c r="L245" s="44"/>
      <c r="M245" s="234"/>
      <c r="N245" s="235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153</v>
      </c>
      <c r="AU245" s="17" t="s">
        <v>86</v>
      </c>
    </row>
    <row r="246" s="2" customFormat="1" ht="16.5" customHeight="1">
      <c r="A246" s="38"/>
      <c r="B246" s="39"/>
      <c r="C246" s="269" t="s">
        <v>2018</v>
      </c>
      <c r="D246" s="269" t="s">
        <v>193</v>
      </c>
      <c r="E246" s="270" t="s">
        <v>2488</v>
      </c>
      <c r="F246" s="271" t="s">
        <v>2489</v>
      </c>
      <c r="G246" s="272" t="s">
        <v>2490</v>
      </c>
      <c r="H246" s="273">
        <v>41.372999999999998</v>
      </c>
      <c r="I246" s="274"/>
      <c r="J246" s="275">
        <f>ROUND(I246*H246,2)</f>
        <v>0</v>
      </c>
      <c r="K246" s="271" t="s">
        <v>150</v>
      </c>
      <c r="L246" s="276"/>
      <c r="M246" s="277" t="s">
        <v>1</v>
      </c>
      <c r="N246" s="278" t="s">
        <v>41</v>
      </c>
      <c r="O246" s="91"/>
      <c r="P246" s="227">
        <f>O246*H246</f>
        <v>0</v>
      </c>
      <c r="Q246" s="227">
        <v>0.001</v>
      </c>
      <c r="R246" s="227">
        <f>Q246*H246</f>
        <v>0.041373</v>
      </c>
      <c r="S246" s="227">
        <v>0</v>
      </c>
      <c r="T246" s="228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9" t="s">
        <v>380</v>
      </c>
      <c r="AT246" s="229" t="s">
        <v>193</v>
      </c>
      <c r="AU246" s="229" t="s">
        <v>86</v>
      </c>
      <c r="AY246" s="17" t="s">
        <v>144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17" t="s">
        <v>84</v>
      </c>
      <c r="BK246" s="230">
        <f>ROUND(I246*H246,2)</f>
        <v>0</v>
      </c>
      <c r="BL246" s="17" t="s">
        <v>262</v>
      </c>
      <c r="BM246" s="229" t="s">
        <v>2491</v>
      </c>
    </row>
    <row r="247" s="14" customFormat="1">
      <c r="A247" s="14"/>
      <c r="B247" s="247"/>
      <c r="C247" s="248"/>
      <c r="D247" s="238" t="s">
        <v>155</v>
      </c>
      <c r="E247" s="248"/>
      <c r="F247" s="250" t="s">
        <v>2492</v>
      </c>
      <c r="G247" s="248"/>
      <c r="H247" s="251">
        <v>41.372999999999998</v>
      </c>
      <c r="I247" s="252"/>
      <c r="J247" s="248"/>
      <c r="K247" s="248"/>
      <c r="L247" s="253"/>
      <c r="M247" s="254"/>
      <c r="N247" s="255"/>
      <c r="O247" s="255"/>
      <c r="P247" s="255"/>
      <c r="Q247" s="255"/>
      <c r="R247" s="255"/>
      <c r="S247" s="255"/>
      <c r="T247" s="256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7" t="s">
        <v>155</v>
      </c>
      <c r="AU247" s="257" t="s">
        <v>86</v>
      </c>
      <c r="AV247" s="14" t="s">
        <v>86</v>
      </c>
      <c r="AW247" s="14" t="s">
        <v>4</v>
      </c>
      <c r="AX247" s="14" t="s">
        <v>84</v>
      </c>
      <c r="AY247" s="257" t="s">
        <v>144</v>
      </c>
    </row>
    <row r="248" s="2" customFormat="1" ht="24.15" customHeight="1">
      <c r="A248" s="38"/>
      <c r="B248" s="39"/>
      <c r="C248" s="218" t="s">
        <v>2030</v>
      </c>
      <c r="D248" s="218" t="s">
        <v>146</v>
      </c>
      <c r="E248" s="219" t="s">
        <v>2493</v>
      </c>
      <c r="F248" s="220" t="s">
        <v>2494</v>
      </c>
      <c r="G248" s="221" t="s">
        <v>204</v>
      </c>
      <c r="H248" s="222">
        <v>10</v>
      </c>
      <c r="I248" s="223"/>
      <c r="J248" s="224">
        <f>ROUND(I248*H248,2)</f>
        <v>0</v>
      </c>
      <c r="K248" s="220" t="s">
        <v>150</v>
      </c>
      <c r="L248" s="44"/>
      <c r="M248" s="225" t="s">
        <v>1</v>
      </c>
      <c r="N248" s="226" t="s">
        <v>41</v>
      </c>
      <c r="O248" s="91"/>
      <c r="P248" s="227">
        <f>O248*H248</f>
        <v>0</v>
      </c>
      <c r="Q248" s="227">
        <v>0</v>
      </c>
      <c r="R248" s="227">
        <f>Q248*H248</f>
        <v>0</v>
      </c>
      <c r="S248" s="227">
        <v>0</v>
      </c>
      <c r="T248" s="228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9" t="s">
        <v>262</v>
      </c>
      <c r="AT248" s="229" t="s">
        <v>146</v>
      </c>
      <c r="AU248" s="229" t="s">
        <v>86</v>
      </c>
      <c r="AY248" s="17" t="s">
        <v>144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17" t="s">
        <v>84</v>
      </c>
      <c r="BK248" s="230">
        <f>ROUND(I248*H248,2)</f>
        <v>0</v>
      </c>
      <c r="BL248" s="17" t="s">
        <v>262</v>
      </c>
      <c r="BM248" s="229" t="s">
        <v>2495</v>
      </c>
    </row>
    <row r="249" s="2" customFormat="1">
      <c r="A249" s="38"/>
      <c r="B249" s="39"/>
      <c r="C249" s="40"/>
      <c r="D249" s="231" t="s">
        <v>153</v>
      </c>
      <c r="E249" s="40"/>
      <c r="F249" s="232" t="s">
        <v>2496</v>
      </c>
      <c r="G249" s="40"/>
      <c r="H249" s="40"/>
      <c r="I249" s="233"/>
      <c r="J249" s="40"/>
      <c r="K249" s="40"/>
      <c r="L249" s="44"/>
      <c r="M249" s="234"/>
      <c r="N249" s="235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153</v>
      </c>
      <c r="AU249" s="17" t="s">
        <v>86</v>
      </c>
    </row>
    <row r="250" s="2" customFormat="1" ht="16.5" customHeight="1">
      <c r="A250" s="38"/>
      <c r="B250" s="39"/>
      <c r="C250" s="269" t="s">
        <v>2035</v>
      </c>
      <c r="D250" s="269" t="s">
        <v>193</v>
      </c>
      <c r="E250" s="270" t="s">
        <v>2497</v>
      </c>
      <c r="F250" s="271" t="s">
        <v>2498</v>
      </c>
      <c r="G250" s="272" t="s">
        <v>2490</v>
      </c>
      <c r="H250" s="273">
        <v>3.9500000000000002</v>
      </c>
      <c r="I250" s="274"/>
      <c r="J250" s="275">
        <f>ROUND(I250*H250,2)</f>
        <v>0</v>
      </c>
      <c r="K250" s="271" t="s">
        <v>150</v>
      </c>
      <c r="L250" s="276"/>
      <c r="M250" s="277" t="s">
        <v>1</v>
      </c>
      <c r="N250" s="278" t="s">
        <v>41</v>
      </c>
      <c r="O250" s="91"/>
      <c r="P250" s="227">
        <f>O250*H250</f>
        <v>0</v>
      </c>
      <c r="Q250" s="227">
        <v>0.001</v>
      </c>
      <c r="R250" s="227">
        <f>Q250*H250</f>
        <v>0.0039500000000000004</v>
      </c>
      <c r="S250" s="227">
        <v>0</v>
      </c>
      <c r="T250" s="22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9" t="s">
        <v>380</v>
      </c>
      <c r="AT250" s="229" t="s">
        <v>193</v>
      </c>
      <c r="AU250" s="229" t="s">
        <v>86</v>
      </c>
      <c r="AY250" s="17" t="s">
        <v>144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7" t="s">
        <v>84</v>
      </c>
      <c r="BK250" s="230">
        <f>ROUND(I250*H250,2)</f>
        <v>0</v>
      </c>
      <c r="BL250" s="17" t="s">
        <v>262</v>
      </c>
      <c r="BM250" s="229" t="s">
        <v>2499</v>
      </c>
    </row>
    <row r="251" s="14" customFormat="1">
      <c r="A251" s="14"/>
      <c r="B251" s="247"/>
      <c r="C251" s="248"/>
      <c r="D251" s="238" t="s">
        <v>155</v>
      </c>
      <c r="E251" s="248"/>
      <c r="F251" s="250" t="s">
        <v>2500</v>
      </c>
      <c r="G251" s="248"/>
      <c r="H251" s="251">
        <v>3.9500000000000002</v>
      </c>
      <c r="I251" s="252"/>
      <c r="J251" s="248"/>
      <c r="K251" s="248"/>
      <c r="L251" s="253"/>
      <c r="M251" s="254"/>
      <c r="N251" s="255"/>
      <c r="O251" s="255"/>
      <c r="P251" s="255"/>
      <c r="Q251" s="255"/>
      <c r="R251" s="255"/>
      <c r="S251" s="255"/>
      <c r="T251" s="25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7" t="s">
        <v>155</v>
      </c>
      <c r="AU251" s="257" t="s">
        <v>86</v>
      </c>
      <c r="AV251" s="14" t="s">
        <v>86</v>
      </c>
      <c r="AW251" s="14" t="s">
        <v>4</v>
      </c>
      <c r="AX251" s="14" t="s">
        <v>84</v>
      </c>
      <c r="AY251" s="257" t="s">
        <v>144</v>
      </c>
    </row>
    <row r="252" s="2" customFormat="1" ht="24.15" customHeight="1">
      <c r="A252" s="38"/>
      <c r="B252" s="39"/>
      <c r="C252" s="218" t="s">
        <v>612</v>
      </c>
      <c r="D252" s="218" t="s">
        <v>146</v>
      </c>
      <c r="E252" s="219" t="s">
        <v>2501</v>
      </c>
      <c r="F252" s="220" t="s">
        <v>2502</v>
      </c>
      <c r="G252" s="221" t="s">
        <v>204</v>
      </c>
      <c r="H252" s="222">
        <v>102</v>
      </c>
      <c r="I252" s="223"/>
      <c r="J252" s="224">
        <f>ROUND(I252*H252,2)</f>
        <v>0</v>
      </c>
      <c r="K252" s="220" t="s">
        <v>150</v>
      </c>
      <c r="L252" s="44"/>
      <c r="M252" s="225" t="s">
        <v>1</v>
      </c>
      <c r="N252" s="226" t="s">
        <v>41</v>
      </c>
      <c r="O252" s="91"/>
      <c r="P252" s="227">
        <f>O252*H252</f>
        <v>0</v>
      </c>
      <c r="Q252" s="227">
        <v>0</v>
      </c>
      <c r="R252" s="227">
        <f>Q252*H252</f>
        <v>0</v>
      </c>
      <c r="S252" s="227">
        <v>0</v>
      </c>
      <c r="T252" s="228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9" t="s">
        <v>262</v>
      </c>
      <c r="AT252" s="229" t="s">
        <v>146</v>
      </c>
      <c r="AU252" s="229" t="s">
        <v>86</v>
      </c>
      <c r="AY252" s="17" t="s">
        <v>144</v>
      </c>
      <c r="BE252" s="230">
        <f>IF(N252="základní",J252,0)</f>
        <v>0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17" t="s">
        <v>84</v>
      </c>
      <c r="BK252" s="230">
        <f>ROUND(I252*H252,2)</f>
        <v>0</v>
      </c>
      <c r="BL252" s="17" t="s">
        <v>262</v>
      </c>
      <c r="BM252" s="229" t="s">
        <v>2503</v>
      </c>
    </row>
    <row r="253" s="2" customFormat="1">
      <c r="A253" s="38"/>
      <c r="B253" s="39"/>
      <c r="C253" s="40"/>
      <c r="D253" s="231" t="s">
        <v>153</v>
      </c>
      <c r="E253" s="40"/>
      <c r="F253" s="232" t="s">
        <v>2504</v>
      </c>
      <c r="G253" s="40"/>
      <c r="H253" s="40"/>
      <c r="I253" s="233"/>
      <c r="J253" s="40"/>
      <c r="K253" s="40"/>
      <c r="L253" s="44"/>
      <c r="M253" s="234"/>
      <c r="N253" s="235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153</v>
      </c>
      <c r="AU253" s="17" t="s">
        <v>86</v>
      </c>
    </row>
    <row r="254" s="2" customFormat="1" ht="16.5" customHeight="1">
      <c r="A254" s="38"/>
      <c r="B254" s="39"/>
      <c r="C254" s="269" t="s">
        <v>617</v>
      </c>
      <c r="D254" s="269" t="s">
        <v>193</v>
      </c>
      <c r="E254" s="270" t="s">
        <v>2505</v>
      </c>
      <c r="F254" s="271" t="s">
        <v>2506</v>
      </c>
      <c r="G254" s="272" t="s">
        <v>2490</v>
      </c>
      <c r="H254" s="273">
        <v>15.096</v>
      </c>
      <c r="I254" s="274"/>
      <c r="J254" s="275">
        <f>ROUND(I254*H254,2)</f>
        <v>0</v>
      </c>
      <c r="K254" s="271" t="s">
        <v>150</v>
      </c>
      <c r="L254" s="276"/>
      <c r="M254" s="277" t="s">
        <v>1</v>
      </c>
      <c r="N254" s="278" t="s">
        <v>41</v>
      </c>
      <c r="O254" s="91"/>
      <c r="P254" s="227">
        <f>O254*H254</f>
        <v>0</v>
      </c>
      <c r="Q254" s="227">
        <v>0.001</v>
      </c>
      <c r="R254" s="227">
        <f>Q254*H254</f>
        <v>0.015096</v>
      </c>
      <c r="S254" s="227">
        <v>0</v>
      </c>
      <c r="T254" s="22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9" t="s">
        <v>380</v>
      </c>
      <c r="AT254" s="229" t="s">
        <v>193</v>
      </c>
      <c r="AU254" s="229" t="s">
        <v>86</v>
      </c>
      <c r="AY254" s="17" t="s">
        <v>144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17" t="s">
        <v>84</v>
      </c>
      <c r="BK254" s="230">
        <f>ROUND(I254*H254,2)</f>
        <v>0</v>
      </c>
      <c r="BL254" s="17" t="s">
        <v>262</v>
      </c>
      <c r="BM254" s="229" t="s">
        <v>2507</v>
      </c>
    </row>
    <row r="255" s="14" customFormat="1">
      <c r="A255" s="14"/>
      <c r="B255" s="247"/>
      <c r="C255" s="248"/>
      <c r="D255" s="238" t="s">
        <v>155</v>
      </c>
      <c r="E255" s="248"/>
      <c r="F255" s="250" t="s">
        <v>2508</v>
      </c>
      <c r="G255" s="248"/>
      <c r="H255" s="251">
        <v>15.096</v>
      </c>
      <c r="I255" s="252"/>
      <c r="J255" s="248"/>
      <c r="K255" s="248"/>
      <c r="L255" s="253"/>
      <c r="M255" s="254"/>
      <c r="N255" s="255"/>
      <c r="O255" s="255"/>
      <c r="P255" s="255"/>
      <c r="Q255" s="255"/>
      <c r="R255" s="255"/>
      <c r="S255" s="255"/>
      <c r="T255" s="256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7" t="s">
        <v>155</v>
      </c>
      <c r="AU255" s="257" t="s">
        <v>86</v>
      </c>
      <c r="AV255" s="14" t="s">
        <v>86</v>
      </c>
      <c r="AW255" s="14" t="s">
        <v>4</v>
      </c>
      <c r="AX255" s="14" t="s">
        <v>84</v>
      </c>
      <c r="AY255" s="257" t="s">
        <v>144</v>
      </c>
    </row>
    <row r="256" s="2" customFormat="1" ht="16.5" customHeight="1">
      <c r="A256" s="38"/>
      <c r="B256" s="39"/>
      <c r="C256" s="218" t="s">
        <v>571</v>
      </c>
      <c r="D256" s="218" t="s">
        <v>146</v>
      </c>
      <c r="E256" s="219" t="s">
        <v>2509</v>
      </c>
      <c r="F256" s="220" t="s">
        <v>2510</v>
      </c>
      <c r="G256" s="221" t="s">
        <v>637</v>
      </c>
      <c r="H256" s="222">
        <v>5</v>
      </c>
      <c r="I256" s="223"/>
      <c r="J256" s="224">
        <f>ROUND(I256*H256,2)</f>
        <v>0</v>
      </c>
      <c r="K256" s="220" t="s">
        <v>150</v>
      </c>
      <c r="L256" s="44"/>
      <c r="M256" s="225" t="s">
        <v>1</v>
      </c>
      <c r="N256" s="226" t="s">
        <v>41</v>
      </c>
      <c r="O256" s="91"/>
      <c r="P256" s="227">
        <f>O256*H256</f>
        <v>0</v>
      </c>
      <c r="Q256" s="227">
        <v>0</v>
      </c>
      <c r="R256" s="227">
        <f>Q256*H256</f>
        <v>0</v>
      </c>
      <c r="S256" s="227">
        <v>0</v>
      </c>
      <c r="T256" s="22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262</v>
      </c>
      <c r="AT256" s="229" t="s">
        <v>146</v>
      </c>
      <c r="AU256" s="229" t="s">
        <v>86</v>
      </c>
      <c r="AY256" s="17" t="s">
        <v>144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84</v>
      </c>
      <c r="BK256" s="230">
        <f>ROUND(I256*H256,2)</f>
        <v>0</v>
      </c>
      <c r="BL256" s="17" t="s">
        <v>262</v>
      </c>
      <c r="BM256" s="229" t="s">
        <v>2511</v>
      </c>
    </row>
    <row r="257" s="2" customFormat="1">
      <c r="A257" s="38"/>
      <c r="B257" s="39"/>
      <c r="C257" s="40"/>
      <c r="D257" s="231" t="s">
        <v>153</v>
      </c>
      <c r="E257" s="40"/>
      <c r="F257" s="232" t="s">
        <v>2512</v>
      </c>
      <c r="G257" s="40"/>
      <c r="H257" s="40"/>
      <c r="I257" s="233"/>
      <c r="J257" s="40"/>
      <c r="K257" s="40"/>
      <c r="L257" s="44"/>
      <c r="M257" s="234"/>
      <c r="N257" s="235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153</v>
      </c>
      <c r="AU257" s="17" t="s">
        <v>86</v>
      </c>
    </row>
    <row r="258" s="2" customFormat="1" ht="16.5" customHeight="1">
      <c r="A258" s="38"/>
      <c r="B258" s="39"/>
      <c r="C258" s="269" t="s">
        <v>578</v>
      </c>
      <c r="D258" s="269" t="s">
        <v>193</v>
      </c>
      <c r="E258" s="270" t="s">
        <v>2513</v>
      </c>
      <c r="F258" s="271" t="s">
        <v>2514</v>
      </c>
      <c r="G258" s="272" t="s">
        <v>637</v>
      </c>
      <c r="H258" s="273">
        <v>5</v>
      </c>
      <c r="I258" s="274"/>
      <c r="J258" s="275">
        <f>ROUND(I258*H258,2)</f>
        <v>0</v>
      </c>
      <c r="K258" s="271" t="s">
        <v>150</v>
      </c>
      <c r="L258" s="276"/>
      <c r="M258" s="277" t="s">
        <v>1</v>
      </c>
      <c r="N258" s="278" t="s">
        <v>41</v>
      </c>
      <c r="O258" s="91"/>
      <c r="P258" s="227">
        <f>O258*H258</f>
        <v>0</v>
      </c>
      <c r="Q258" s="227">
        <v>0.00023000000000000001</v>
      </c>
      <c r="R258" s="227">
        <f>Q258*H258</f>
        <v>0.00115</v>
      </c>
      <c r="S258" s="227">
        <v>0</v>
      </c>
      <c r="T258" s="228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9" t="s">
        <v>380</v>
      </c>
      <c r="AT258" s="229" t="s">
        <v>193</v>
      </c>
      <c r="AU258" s="229" t="s">
        <v>86</v>
      </c>
      <c r="AY258" s="17" t="s">
        <v>144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17" t="s">
        <v>84</v>
      </c>
      <c r="BK258" s="230">
        <f>ROUND(I258*H258,2)</f>
        <v>0</v>
      </c>
      <c r="BL258" s="17" t="s">
        <v>262</v>
      </c>
      <c r="BM258" s="229" t="s">
        <v>2515</v>
      </c>
    </row>
    <row r="259" s="2" customFormat="1" ht="16.5" customHeight="1">
      <c r="A259" s="38"/>
      <c r="B259" s="39"/>
      <c r="C259" s="218" t="s">
        <v>584</v>
      </c>
      <c r="D259" s="218" t="s">
        <v>146</v>
      </c>
      <c r="E259" s="219" t="s">
        <v>2516</v>
      </c>
      <c r="F259" s="220" t="s">
        <v>2517</v>
      </c>
      <c r="G259" s="221" t="s">
        <v>637</v>
      </c>
      <c r="H259" s="222">
        <v>7</v>
      </c>
      <c r="I259" s="223"/>
      <c r="J259" s="224">
        <f>ROUND(I259*H259,2)</f>
        <v>0</v>
      </c>
      <c r="K259" s="220" t="s">
        <v>150</v>
      </c>
      <c r="L259" s="44"/>
      <c r="M259" s="225" t="s">
        <v>1</v>
      </c>
      <c r="N259" s="226" t="s">
        <v>41</v>
      </c>
      <c r="O259" s="91"/>
      <c r="P259" s="227">
        <f>O259*H259</f>
        <v>0</v>
      </c>
      <c r="Q259" s="227">
        <v>0</v>
      </c>
      <c r="R259" s="227">
        <f>Q259*H259</f>
        <v>0</v>
      </c>
      <c r="S259" s="227">
        <v>0</v>
      </c>
      <c r="T259" s="22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9" t="s">
        <v>262</v>
      </c>
      <c r="AT259" s="229" t="s">
        <v>146</v>
      </c>
      <c r="AU259" s="229" t="s">
        <v>86</v>
      </c>
      <c r="AY259" s="17" t="s">
        <v>144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7" t="s">
        <v>84</v>
      </c>
      <c r="BK259" s="230">
        <f>ROUND(I259*H259,2)</f>
        <v>0</v>
      </c>
      <c r="BL259" s="17" t="s">
        <v>262</v>
      </c>
      <c r="BM259" s="229" t="s">
        <v>2518</v>
      </c>
    </row>
    <row r="260" s="2" customFormat="1">
      <c r="A260" s="38"/>
      <c r="B260" s="39"/>
      <c r="C260" s="40"/>
      <c r="D260" s="231" t="s">
        <v>153</v>
      </c>
      <c r="E260" s="40"/>
      <c r="F260" s="232" t="s">
        <v>2519</v>
      </c>
      <c r="G260" s="40"/>
      <c r="H260" s="40"/>
      <c r="I260" s="233"/>
      <c r="J260" s="40"/>
      <c r="K260" s="40"/>
      <c r="L260" s="44"/>
      <c r="M260" s="234"/>
      <c r="N260" s="235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153</v>
      </c>
      <c r="AU260" s="17" t="s">
        <v>86</v>
      </c>
    </row>
    <row r="261" s="2" customFormat="1" ht="24.15" customHeight="1">
      <c r="A261" s="38"/>
      <c r="B261" s="39"/>
      <c r="C261" s="269" t="s">
        <v>589</v>
      </c>
      <c r="D261" s="269" t="s">
        <v>193</v>
      </c>
      <c r="E261" s="270" t="s">
        <v>2520</v>
      </c>
      <c r="F261" s="271" t="s">
        <v>2521</v>
      </c>
      <c r="G261" s="272" t="s">
        <v>637</v>
      </c>
      <c r="H261" s="273">
        <v>5</v>
      </c>
      <c r="I261" s="274"/>
      <c r="J261" s="275">
        <f>ROUND(I261*H261,2)</f>
        <v>0</v>
      </c>
      <c r="K261" s="271" t="s">
        <v>150</v>
      </c>
      <c r="L261" s="276"/>
      <c r="M261" s="277" t="s">
        <v>1</v>
      </c>
      <c r="N261" s="278" t="s">
        <v>41</v>
      </c>
      <c r="O261" s="91"/>
      <c r="P261" s="227">
        <f>O261*H261</f>
        <v>0</v>
      </c>
      <c r="Q261" s="227">
        <v>0.00069999999999999999</v>
      </c>
      <c r="R261" s="227">
        <f>Q261*H261</f>
        <v>0.0035000000000000001</v>
      </c>
      <c r="S261" s="227">
        <v>0</v>
      </c>
      <c r="T261" s="22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9" t="s">
        <v>380</v>
      </c>
      <c r="AT261" s="229" t="s">
        <v>193</v>
      </c>
      <c r="AU261" s="229" t="s">
        <v>86</v>
      </c>
      <c r="AY261" s="17" t="s">
        <v>144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7" t="s">
        <v>84</v>
      </c>
      <c r="BK261" s="230">
        <f>ROUND(I261*H261,2)</f>
        <v>0</v>
      </c>
      <c r="BL261" s="17" t="s">
        <v>262</v>
      </c>
      <c r="BM261" s="229" t="s">
        <v>2522</v>
      </c>
    </row>
    <row r="262" s="2" customFormat="1" ht="24.15" customHeight="1">
      <c r="A262" s="38"/>
      <c r="B262" s="39"/>
      <c r="C262" s="269" t="s">
        <v>595</v>
      </c>
      <c r="D262" s="269" t="s">
        <v>193</v>
      </c>
      <c r="E262" s="270" t="s">
        <v>2523</v>
      </c>
      <c r="F262" s="271" t="s">
        <v>2524</v>
      </c>
      <c r="G262" s="272" t="s">
        <v>637</v>
      </c>
      <c r="H262" s="273">
        <v>2</v>
      </c>
      <c r="I262" s="274"/>
      <c r="J262" s="275">
        <f>ROUND(I262*H262,2)</f>
        <v>0</v>
      </c>
      <c r="K262" s="271" t="s">
        <v>150</v>
      </c>
      <c r="L262" s="276"/>
      <c r="M262" s="277" t="s">
        <v>1</v>
      </c>
      <c r="N262" s="278" t="s">
        <v>41</v>
      </c>
      <c r="O262" s="91"/>
      <c r="P262" s="227">
        <f>O262*H262</f>
        <v>0</v>
      </c>
      <c r="Q262" s="227">
        <v>0.00025999999999999998</v>
      </c>
      <c r="R262" s="227">
        <f>Q262*H262</f>
        <v>0.00051999999999999995</v>
      </c>
      <c r="S262" s="227">
        <v>0</v>
      </c>
      <c r="T262" s="22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9" t="s">
        <v>380</v>
      </c>
      <c r="AT262" s="229" t="s">
        <v>193</v>
      </c>
      <c r="AU262" s="229" t="s">
        <v>86</v>
      </c>
      <c r="AY262" s="17" t="s">
        <v>144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17" t="s">
        <v>84</v>
      </c>
      <c r="BK262" s="230">
        <f>ROUND(I262*H262,2)</f>
        <v>0</v>
      </c>
      <c r="BL262" s="17" t="s">
        <v>262</v>
      </c>
      <c r="BM262" s="229" t="s">
        <v>2525</v>
      </c>
    </row>
    <row r="263" s="2" customFormat="1" ht="24.15" customHeight="1">
      <c r="A263" s="38"/>
      <c r="B263" s="39"/>
      <c r="C263" s="218" t="s">
        <v>1889</v>
      </c>
      <c r="D263" s="218" t="s">
        <v>146</v>
      </c>
      <c r="E263" s="219" t="s">
        <v>2526</v>
      </c>
      <c r="F263" s="220" t="s">
        <v>2527</v>
      </c>
      <c r="G263" s="221" t="s">
        <v>637</v>
      </c>
      <c r="H263" s="222">
        <v>5</v>
      </c>
      <c r="I263" s="223"/>
      <c r="J263" s="224">
        <f>ROUND(I263*H263,2)</f>
        <v>0</v>
      </c>
      <c r="K263" s="220" t="s">
        <v>150</v>
      </c>
      <c r="L263" s="44"/>
      <c r="M263" s="225" t="s">
        <v>1</v>
      </c>
      <c r="N263" s="226" t="s">
        <v>41</v>
      </c>
      <c r="O263" s="91"/>
      <c r="P263" s="227">
        <f>O263*H263</f>
        <v>0</v>
      </c>
      <c r="Q263" s="227">
        <v>0</v>
      </c>
      <c r="R263" s="227">
        <f>Q263*H263</f>
        <v>0</v>
      </c>
      <c r="S263" s="227">
        <v>0</v>
      </c>
      <c r="T263" s="228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9" t="s">
        <v>262</v>
      </c>
      <c r="AT263" s="229" t="s">
        <v>146</v>
      </c>
      <c r="AU263" s="229" t="s">
        <v>86</v>
      </c>
      <c r="AY263" s="17" t="s">
        <v>144</v>
      </c>
      <c r="BE263" s="230">
        <f>IF(N263="základní",J263,0)</f>
        <v>0</v>
      </c>
      <c r="BF263" s="230">
        <f>IF(N263="snížená",J263,0)</f>
        <v>0</v>
      </c>
      <c r="BG263" s="230">
        <f>IF(N263="zákl. přenesená",J263,0)</f>
        <v>0</v>
      </c>
      <c r="BH263" s="230">
        <f>IF(N263="sníž. přenesená",J263,0)</f>
        <v>0</v>
      </c>
      <c r="BI263" s="230">
        <f>IF(N263="nulová",J263,0)</f>
        <v>0</v>
      </c>
      <c r="BJ263" s="17" t="s">
        <v>84</v>
      </c>
      <c r="BK263" s="230">
        <f>ROUND(I263*H263,2)</f>
        <v>0</v>
      </c>
      <c r="BL263" s="17" t="s">
        <v>262</v>
      </c>
      <c r="BM263" s="229" t="s">
        <v>2528</v>
      </c>
    </row>
    <row r="264" s="2" customFormat="1">
      <c r="A264" s="38"/>
      <c r="B264" s="39"/>
      <c r="C264" s="40"/>
      <c r="D264" s="231" t="s">
        <v>153</v>
      </c>
      <c r="E264" s="40"/>
      <c r="F264" s="232" t="s">
        <v>2529</v>
      </c>
      <c r="G264" s="40"/>
      <c r="H264" s="40"/>
      <c r="I264" s="233"/>
      <c r="J264" s="40"/>
      <c r="K264" s="40"/>
      <c r="L264" s="44"/>
      <c r="M264" s="234"/>
      <c r="N264" s="235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153</v>
      </c>
      <c r="AU264" s="17" t="s">
        <v>86</v>
      </c>
    </row>
    <row r="265" s="2" customFormat="1" ht="16.5" customHeight="1">
      <c r="A265" s="38"/>
      <c r="B265" s="39"/>
      <c r="C265" s="269" t="s">
        <v>1891</v>
      </c>
      <c r="D265" s="269" t="s">
        <v>193</v>
      </c>
      <c r="E265" s="270" t="s">
        <v>2530</v>
      </c>
      <c r="F265" s="271" t="s">
        <v>2531</v>
      </c>
      <c r="G265" s="272" t="s">
        <v>637</v>
      </c>
      <c r="H265" s="273">
        <v>5</v>
      </c>
      <c r="I265" s="274"/>
      <c r="J265" s="275">
        <f>ROUND(I265*H265,2)</f>
        <v>0</v>
      </c>
      <c r="K265" s="271" t="s">
        <v>150</v>
      </c>
      <c r="L265" s="276"/>
      <c r="M265" s="277" t="s">
        <v>1</v>
      </c>
      <c r="N265" s="278" t="s">
        <v>41</v>
      </c>
      <c r="O265" s="91"/>
      <c r="P265" s="227">
        <f>O265*H265</f>
        <v>0</v>
      </c>
      <c r="Q265" s="227">
        <v>0.00011</v>
      </c>
      <c r="R265" s="227">
        <f>Q265*H265</f>
        <v>0.00055000000000000003</v>
      </c>
      <c r="S265" s="227">
        <v>0</v>
      </c>
      <c r="T265" s="228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9" t="s">
        <v>380</v>
      </c>
      <c r="AT265" s="229" t="s">
        <v>193</v>
      </c>
      <c r="AU265" s="229" t="s">
        <v>86</v>
      </c>
      <c r="AY265" s="17" t="s">
        <v>144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17" t="s">
        <v>84</v>
      </c>
      <c r="BK265" s="230">
        <f>ROUND(I265*H265,2)</f>
        <v>0</v>
      </c>
      <c r="BL265" s="17" t="s">
        <v>262</v>
      </c>
      <c r="BM265" s="229" t="s">
        <v>2532</v>
      </c>
    </row>
    <row r="266" s="2" customFormat="1" ht="24.15" customHeight="1">
      <c r="A266" s="38"/>
      <c r="B266" s="39"/>
      <c r="C266" s="218" t="s">
        <v>622</v>
      </c>
      <c r="D266" s="218" t="s">
        <v>146</v>
      </c>
      <c r="E266" s="219" t="s">
        <v>2533</v>
      </c>
      <c r="F266" s="220" t="s">
        <v>2534</v>
      </c>
      <c r="G266" s="221" t="s">
        <v>637</v>
      </c>
      <c r="H266" s="222">
        <v>4</v>
      </c>
      <c r="I266" s="223"/>
      <c r="J266" s="224">
        <f>ROUND(I266*H266,2)</f>
        <v>0</v>
      </c>
      <c r="K266" s="220" t="s">
        <v>150</v>
      </c>
      <c r="L266" s="44"/>
      <c r="M266" s="225" t="s">
        <v>1</v>
      </c>
      <c r="N266" s="226" t="s">
        <v>41</v>
      </c>
      <c r="O266" s="91"/>
      <c r="P266" s="227">
        <f>O266*H266</f>
        <v>0</v>
      </c>
      <c r="Q266" s="227">
        <v>0</v>
      </c>
      <c r="R266" s="227">
        <f>Q266*H266</f>
        <v>0</v>
      </c>
      <c r="S266" s="227">
        <v>0</v>
      </c>
      <c r="T266" s="228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9" t="s">
        <v>262</v>
      </c>
      <c r="AT266" s="229" t="s">
        <v>146</v>
      </c>
      <c r="AU266" s="229" t="s">
        <v>86</v>
      </c>
      <c r="AY266" s="17" t="s">
        <v>144</v>
      </c>
      <c r="BE266" s="230">
        <f>IF(N266="základní",J266,0)</f>
        <v>0</v>
      </c>
      <c r="BF266" s="230">
        <f>IF(N266="snížená",J266,0)</f>
        <v>0</v>
      </c>
      <c r="BG266" s="230">
        <f>IF(N266="zákl. přenesená",J266,0)</f>
        <v>0</v>
      </c>
      <c r="BH266" s="230">
        <f>IF(N266="sníž. přenesená",J266,0)</f>
        <v>0</v>
      </c>
      <c r="BI266" s="230">
        <f>IF(N266="nulová",J266,0)</f>
        <v>0</v>
      </c>
      <c r="BJ266" s="17" t="s">
        <v>84</v>
      </c>
      <c r="BK266" s="230">
        <f>ROUND(I266*H266,2)</f>
        <v>0</v>
      </c>
      <c r="BL266" s="17" t="s">
        <v>262</v>
      </c>
      <c r="BM266" s="229" t="s">
        <v>2535</v>
      </c>
    </row>
    <row r="267" s="2" customFormat="1">
      <c r="A267" s="38"/>
      <c r="B267" s="39"/>
      <c r="C267" s="40"/>
      <c r="D267" s="231" t="s">
        <v>153</v>
      </c>
      <c r="E267" s="40"/>
      <c r="F267" s="232" t="s">
        <v>2536</v>
      </c>
      <c r="G267" s="40"/>
      <c r="H267" s="40"/>
      <c r="I267" s="233"/>
      <c r="J267" s="40"/>
      <c r="K267" s="40"/>
      <c r="L267" s="44"/>
      <c r="M267" s="234"/>
      <c r="N267" s="235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153</v>
      </c>
      <c r="AU267" s="17" t="s">
        <v>86</v>
      </c>
    </row>
    <row r="268" s="2" customFormat="1" ht="21.75" customHeight="1">
      <c r="A268" s="38"/>
      <c r="B268" s="39"/>
      <c r="C268" s="269" t="s">
        <v>634</v>
      </c>
      <c r="D268" s="269" t="s">
        <v>193</v>
      </c>
      <c r="E268" s="270" t="s">
        <v>2537</v>
      </c>
      <c r="F268" s="271" t="s">
        <v>2538</v>
      </c>
      <c r="G268" s="272" t="s">
        <v>637</v>
      </c>
      <c r="H268" s="273">
        <v>4</v>
      </c>
      <c r="I268" s="274"/>
      <c r="J268" s="275">
        <f>ROUND(I268*H268,2)</f>
        <v>0</v>
      </c>
      <c r="K268" s="271" t="s">
        <v>150</v>
      </c>
      <c r="L268" s="276"/>
      <c r="M268" s="277" t="s">
        <v>1</v>
      </c>
      <c r="N268" s="278" t="s">
        <v>41</v>
      </c>
      <c r="O268" s="91"/>
      <c r="P268" s="227">
        <f>O268*H268</f>
        <v>0</v>
      </c>
      <c r="Q268" s="227">
        <v>0.0041999999999999997</v>
      </c>
      <c r="R268" s="227">
        <f>Q268*H268</f>
        <v>0.016799999999999999</v>
      </c>
      <c r="S268" s="227">
        <v>0</v>
      </c>
      <c r="T268" s="22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380</v>
      </c>
      <c r="AT268" s="229" t="s">
        <v>193</v>
      </c>
      <c r="AU268" s="229" t="s">
        <v>86</v>
      </c>
      <c r="AY268" s="17" t="s">
        <v>144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84</v>
      </c>
      <c r="BK268" s="230">
        <f>ROUND(I268*H268,2)</f>
        <v>0</v>
      </c>
      <c r="BL268" s="17" t="s">
        <v>262</v>
      </c>
      <c r="BM268" s="229" t="s">
        <v>2539</v>
      </c>
    </row>
    <row r="269" s="2" customFormat="1" ht="21.75" customHeight="1">
      <c r="A269" s="38"/>
      <c r="B269" s="39"/>
      <c r="C269" s="218" t="s">
        <v>653</v>
      </c>
      <c r="D269" s="218" t="s">
        <v>146</v>
      </c>
      <c r="E269" s="219" t="s">
        <v>2540</v>
      </c>
      <c r="F269" s="220" t="s">
        <v>2541</v>
      </c>
      <c r="G269" s="221" t="s">
        <v>637</v>
      </c>
      <c r="H269" s="222">
        <v>4</v>
      </c>
      <c r="I269" s="223"/>
      <c r="J269" s="224">
        <f>ROUND(I269*H269,2)</f>
        <v>0</v>
      </c>
      <c r="K269" s="220" t="s">
        <v>150</v>
      </c>
      <c r="L269" s="44"/>
      <c r="M269" s="225" t="s">
        <v>1</v>
      </c>
      <c r="N269" s="226" t="s">
        <v>41</v>
      </c>
      <c r="O269" s="91"/>
      <c r="P269" s="227">
        <f>O269*H269</f>
        <v>0</v>
      </c>
      <c r="Q269" s="227">
        <v>0</v>
      </c>
      <c r="R269" s="227">
        <f>Q269*H269</f>
        <v>0</v>
      </c>
      <c r="S269" s="227">
        <v>0</v>
      </c>
      <c r="T269" s="228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9" t="s">
        <v>262</v>
      </c>
      <c r="AT269" s="229" t="s">
        <v>146</v>
      </c>
      <c r="AU269" s="229" t="s">
        <v>86</v>
      </c>
      <c r="AY269" s="17" t="s">
        <v>144</v>
      </c>
      <c r="BE269" s="230">
        <f>IF(N269="základní",J269,0)</f>
        <v>0</v>
      </c>
      <c r="BF269" s="230">
        <f>IF(N269="snížená",J269,0)</f>
        <v>0</v>
      </c>
      <c r="BG269" s="230">
        <f>IF(N269="zákl. přenesená",J269,0)</f>
        <v>0</v>
      </c>
      <c r="BH269" s="230">
        <f>IF(N269="sníž. přenesená",J269,0)</f>
        <v>0</v>
      </c>
      <c r="BI269" s="230">
        <f>IF(N269="nulová",J269,0)</f>
        <v>0</v>
      </c>
      <c r="BJ269" s="17" t="s">
        <v>84</v>
      </c>
      <c r="BK269" s="230">
        <f>ROUND(I269*H269,2)</f>
        <v>0</v>
      </c>
      <c r="BL269" s="17" t="s">
        <v>262</v>
      </c>
      <c r="BM269" s="229" t="s">
        <v>2542</v>
      </c>
    </row>
    <row r="270" s="2" customFormat="1">
      <c r="A270" s="38"/>
      <c r="B270" s="39"/>
      <c r="C270" s="40"/>
      <c r="D270" s="231" t="s">
        <v>153</v>
      </c>
      <c r="E270" s="40"/>
      <c r="F270" s="232" t="s">
        <v>2543</v>
      </c>
      <c r="G270" s="40"/>
      <c r="H270" s="40"/>
      <c r="I270" s="233"/>
      <c r="J270" s="40"/>
      <c r="K270" s="40"/>
      <c r="L270" s="44"/>
      <c r="M270" s="234"/>
      <c r="N270" s="235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153</v>
      </c>
      <c r="AU270" s="17" t="s">
        <v>86</v>
      </c>
    </row>
    <row r="271" s="2" customFormat="1" ht="16.5" customHeight="1">
      <c r="A271" s="38"/>
      <c r="B271" s="39"/>
      <c r="C271" s="269" t="s">
        <v>2544</v>
      </c>
      <c r="D271" s="269" t="s">
        <v>193</v>
      </c>
      <c r="E271" s="270" t="s">
        <v>2545</v>
      </c>
      <c r="F271" s="271" t="s">
        <v>2546</v>
      </c>
      <c r="G271" s="272" t="s">
        <v>637</v>
      </c>
      <c r="H271" s="273">
        <v>4</v>
      </c>
      <c r="I271" s="274"/>
      <c r="J271" s="275">
        <f>ROUND(I271*H271,2)</f>
        <v>0</v>
      </c>
      <c r="K271" s="271" t="s">
        <v>150</v>
      </c>
      <c r="L271" s="276"/>
      <c r="M271" s="277" t="s">
        <v>1</v>
      </c>
      <c r="N271" s="278" t="s">
        <v>41</v>
      </c>
      <c r="O271" s="91"/>
      <c r="P271" s="227">
        <f>O271*H271</f>
        <v>0</v>
      </c>
      <c r="Q271" s="227">
        <v>0</v>
      </c>
      <c r="R271" s="227">
        <f>Q271*H271</f>
        <v>0</v>
      </c>
      <c r="S271" s="227">
        <v>0</v>
      </c>
      <c r="T271" s="228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9" t="s">
        <v>380</v>
      </c>
      <c r="AT271" s="229" t="s">
        <v>193</v>
      </c>
      <c r="AU271" s="229" t="s">
        <v>86</v>
      </c>
      <c r="AY271" s="17" t="s">
        <v>144</v>
      </c>
      <c r="BE271" s="230">
        <f>IF(N271="základní",J271,0)</f>
        <v>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17" t="s">
        <v>84</v>
      </c>
      <c r="BK271" s="230">
        <f>ROUND(I271*H271,2)</f>
        <v>0</v>
      </c>
      <c r="BL271" s="17" t="s">
        <v>262</v>
      </c>
      <c r="BM271" s="229" t="s">
        <v>2547</v>
      </c>
    </row>
    <row r="272" s="2" customFormat="1" ht="16.5" customHeight="1">
      <c r="A272" s="38"/>
      <c r="B272" s="39"/>
      <c r="C272" s="218" t="s">
        <v>645</v>
      </c>
      <c r="D272" s="218" t="s">
        <v>146</v>
      </c>
      <c r="E272" s="219" t="s">
        <v>2548</v>
      </c>
      <c r="F272" s="220" t="s">
        <v>2549</v>
      </c>
      <c r="G272" s="221" t="s">
        <v>637</v>
      </c>
      <c r="H272" s="222">
        <v>30</v>
      </c>
      <c r="I272" s="223"/>
      <c r="J272" s="224">
        <f>ROUND(I272*H272,2)</f>
        <v>0</v>
      </c>
      <c r="K272" s="220" t="s">
        <v>150</v>
      </c>
      <c r="L272" s="44"/>
      <c r="M272" s="225" t="s">
        <v>1</v>
      </c>
      <c r="N272" s="226" t="s">
        <v>41</v>
      </c>
      <c r="O272" s="91"/>
      <c r="P272" s="227">
        <f>O272*H272</f>
        <v>0</v>
      </c>
      <c r="Q272" s="227">
        <v>0</v>
      </c>
      <c r="R272" s="227">
        <f>Q272*H272</f>
        <v>0</v>
      </c>
      <c r="S272" s="227">
        <v>0</v>
      </c>
      <c r="T272" s="22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9" t="s">
        <v>262</v>
      </c>
      <c r="AT272" s="229" t="s">
        <v>146</v>
      </c>
      <c r="AU272" s="229" t="s">
        <v>86</v>
      </c>
      <c r="AY272" s="17" t="s">
        <v>144</v>
      </c>
      <c r="BE272" s="230">
        <f>IF(N272="základní",J272,0)</f>
        <v>0</v>
      </c>
      <c r="BF272" s="230">
        <f>IF(N272="snížená",J272,0)</f>
        <v>0</v>
      </c>
      <c r="BG272" s="230">
        <f>IF(N272="zákl. přenesená",J272,0)</f>
        <v>0</v>
      </c>
      <c r="BH272" s="230">
        <f>IF(N272="sníž. přenesená",J272,0)</f>
        <v>0</v>
      </c>
      <c r="BI272" s="230">
        <f>IF(N272="nulová",J272,0)</f>
        <v>0</v>
      </c>
      <c r="BJ272" s="17" t="s">
        <v>84</v>
      </c>
      <c r="BK272" s="230">
        <f>ROUND(I272*H272,2)</f>
        <v>0</v>
      </c>
      <c r="BL272" s="17" t="s">
        <v>262</v>
      </c>
      <c r="BM272" s="229" t="s">
        <v>2550</v>
      </c>
    </row>
    <row r="273" s="2" customFormat="1">
      <c r="A273" s="38"/>
      <c r="B273" s="39"/>
      <c r="C273" s="40"/>
      <c r="D273" s="231" t="s">
        <v>153</v>
      </c>
      <c r="E273" s="40"/>
      <c r="F273" s="232" t="s">
        <v>2551</v>
      </c>
      <c r="G273" s="40"/>
      <c r="H273" s="40"/>
      <c r="I273" s="233"/>
      <c r="J273" s="40"/>
      <c r="K273" s="40"/>
      <c r="L273" s="44"/>
      <c r="M273" s="234"/>
      <c r="N273" s="235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153</v>
      </c>
      <c r="AU273" s="17" t="s">
        <v>86</v>
      </c>
    </row>
    <row r="274" s="2" customFormat="1" ht="21.75" customHeight="1">
      <c r="A274" s="38"/>
      <c r="B274" s="39"/>
      <c r="C274" s="269" t="s">
        <v>649</v>
      </c>
      <c r="D274" s="269" t="s">
        <v>193</v>
      </c>
      <c r="E274" s="270" t="s">
        <v>2552</v>
      </c>
      <c r="F274" s="271" t="s">
        <v>2553</v>
      </c>
      <c r="G274" s="272" t="s">
        <v>637</v>
      </c>
      <c r="H274" s="273">
        <v>30</v>
      </c>
      <c r="I274" s="274"/>
      <c r="J274" s="275">
        <f>ROUND(I274*H274,2)</f>
        <v>0</v>
      </c>
      <c r="K274" s="271" t="s">
        <v>150</v>
      </c>
      <c r="L274" s="276"/>
      <c r="M274" s="277" t="s">
        <v>1</v>
      </c>
      <c r="N274" s="278" t="s">
        <v>41</v>
      </c>
      <c r="O274" s="91"/>
      <c r="P274" s="227">
        <f>O274*H274</f>
        <v>0</v>
      </c>
      <c r="Q274" s="227">
        <v>0.0022000000000000001</v>
      </c>
      <c r="R274" s="227">
        <f>Q274*H274</f>
        <v>0.066000000000000003</v>
      </c>
      <c r="S274" s="227">
        <v>0</v>
      </c>
      <c r="T274" s="228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9" t="s">
        <v>380</v>
      </c>
      <c r="AT274" s="229" t="s">
        <v>193</v>
      </c>
      <c r="AU274" s="229" t="s">
        <v>86</v>
      </c>
      <c r="AY274" s="17" t="s">
        <v>144</v>
      </c>
      <c r="BE274" s="230">
        <f>IF(N274="základní",J274,0)</f>
        <v>0</v>
      </c>
      <c r="BF274" s="230">
        <f>IF(N274="snížená",J274,0)</f>
        <v>0</v>
      </c>
      <c r="BG274" s="230">
        <f>IF(N274="zákl. přenesená",J274,0)</f>
        <v>0</v>
      </c>
      <c r="BH274" s="230">
        <f>IF(N274="sníž. přenesená",J274,0)</f>
        <v>0</v>
      </c>
      <c r="BI274" s="230">
        <f>IF(N274="nulová",J274,0)</f>
        <v>0</v>
      </c>
      <c r="BJ274" s="17" t="s">
        <v>84</v>
      </c>
      <c r="BK274" s="230">
        <f>ROUND(I274*H274,2)</f>
        <v>0</v>
      </c>
      <c r="BL274" s="17" t="s">
        <v>262</v>
      </c>
      <c r="BM274" s="229" t="s">
        <v>2554</v>
      </c>
    </row>
    <row r="275" s="2" customFormat="1" ht="24.15" customHeight="1">
      <c r="A275" s="38"/>
      <c r="B275" s="39"/>
      <c r="C275" s="218" t="s">
        <v>521</v>
      </c>
      <c r="D275" s="218" t="s">
        <v>146</v>
      </c>
      <c r="E275" s="219" t="s">
        <v>2555</v>
      </c>
      <c r="F275" s="220" t="s">
        <v>2556</v>
      </c>
      <c r="G275" s="221" t="s">
        <v>204</v>
      </c>
      <c r="H275" s="222">
        <v>12.35</v>
      </c>
      <c r="I275" s="223"/>
      <c r="J275" s="224">
        <f>ROUND(I275*H275,2)</f>
        <v>0</v>
      </c>
      <c r="K275" s="220" t="s">
        <v>150</v>
      </c>
      <c r="L275" s="44"/>
      <c r="M275" s="225" t="s">
        <v>1</v>
      </c>
      <c r="N275" s="226" t="s">
        <v>41</v>
      </c>
      <c r="O275" s="91"/>
      <c r="P275" s="227">
        <f>O275*H275</f>
        <v>0</v>
      </c>
      <c r="Q275" s="227">
        <v>0</v>
      </c>
      <c r="R275" s="227">
        <f>Q275*H275</f>
        <v>0</v>
      </c>
      <c r="S275" s="227">
        <v>0.00062</v>
      </c>
      <c r="T275" s="228">
        <f>S275*H275</f>
        <v>0.0076569999999999997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9" t="s">
        <v>262</v>
      </c>
      <c r="AT275" s="229" t="s">
        <v>146</v>
      </c>
      <c r="AU275" s="229" t="s">
        <v>86</v>
      </c>
      <c r="AY275" s="17" t="s">
        <v>144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17" t="s">
        <v>84</v>
      </c>
      <c r="BK275" s="230">
        <f>ROUND(I275*H275,2)</f>
        <v>0</v>
      </c>
      <c r="BL275" s="17" t="s">
        <v>262</v>
      </c>
      <c r="BM275" s="229" t="s">
        <v>2557</v>
      </c>
    </row>
    <row r="276" s="2" customFormat="1">
      <c r="A276" s="38"/>
      <c r="B276" s="39"/>
      <c r="C276" s="40"/>
      <c r="D276" s="231" t="s">
        <v>153</v>
      </c>
      <c r="E276" s="40"/>
      <c r="F276" s="232" t="s">
        <v>2558</v>
      </c>
      <c r="G276" s="40"/>
      <c r="H276" s="40"/>
      <c r="I276" s="233"/>
      <c r="J276" s="40"/>
      <c r="K276" s="40"/>
      <c r="L276" s="44"/>
      <c r="M276" s="234"/>
      <c r="N276" s="235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153</v>
      </c>
      <c r="AU276" s="17" t="s">
        <v>86</v>
      </c>
    </row>
    <row r="277" s="2" customFormat="1" ht="24.15" customHeight="1">
      <c r="A277" s="38"/>
      <c r="B277" s="39"/>
      <c r="C277" s="218" t="s">
        <v>526</v>
      </c>
      <c r="D277" s="218" t="s">
        <v>146</v>
      </c>
      <c r="E277" s="219" t="s">
        <v>2559</v>
      </c>
      <c r="F277" s="220" t="s">
        <v>2560</v>
      </c>
      <c r="G277" s="221" t="s">
        <v>204</v>
      </c>
      <c r="H277" s="222">
        <v>37.600000000000001</v>
      </c>
      <c r="I277" s="223"/>
      <c r="J277" s="224">
        <f>ROUND(I277*H277,2)</f>
        <v>0</v>
      </c>
      <c r="K277" s="220" t="s">
        <v>150</v>
      </c>
      <c r="L277" s="44"/>
      <c r="M277" s="225" t="s">
        <v>1</v>
      </c>
      <c r="N277" s="226" t="s">
        <v>41</v>
      </c>
      <c r="O277" s="91"/>
      <c r="P277" s="227">
        <f>O277*H277</f>
        <v>0</v>
      </c>
      <c r="Q277" s="227">
        <v>0</v>
      </c>
      <c r="R277" s="227">
        <f>Q277*H277</f>
        <v>0</v>
      </c>
      <c r="S277" s="227">
        <v>0.00062</v>
      </c>
      <c r="T277" s="228">
        <f>S277*H277</f>
        <v>0.023311999999999999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9" t="s">
        <v>262</v>
      </c>
      <c r="AT277" s="229" t="s">
        <v>146</v>
      </c>
      <c r="AU277" s="229" t="s">
        <v>86</v>
      </c>
      <c r="AY277" s="17" t="s">
        <v>144</v>
      </c>
      <c r="BE277" s="230">
        <f>IF(N277="základní",J277,0)</f>
        <v>0</v>
      </c>
      <c r="BF277" s="230">
        <f>IF(N277="snížená",J277,0)</f>
        <v>0</v>
      </c>
      <c r="BG277" s="230">
        <f>IF(N277="zákl. přenesená",J277,0)</f>
        <v>0</v>
      </c>
      <c r="BH277" s="230">
        <f>IF(N277="sníž. přenesená",J277,0)</f>
        <v>0</v>
      </c>
      <c r="BI277" s="230">
        <f>IF(N277="nulová",J277,0)</f>
        <v>0</v>
      </c>
      <c r="BJ277" s="17" t="s">
        <v>84</v>
      </c>
      <c r="BK277" s="230">
        <f>ROUND(I277*H277,2)</f>
        <v>0</v>
      </c>
      <c r="BL277" s="17" t="s">
        <v>262</v>
      </c>
      <c r="BM277" s="229" t="s">
        <v>2561</v>
      </c>
    </row>
    <row r="278" s="2" customFormat="1">
      <c r="A278" s="38"/>
      <c r="B278" s="39"/>
      <c r="C278" s="40"/>
      <c r="D278" s="231" t="s">
        <v>153</v>
      </c>
      <c r="E278" s="40"/>
      <c r="F278" s="232" t="s">
        <v>2562</v>
      </c>
      <c r="G278" s="40"/>
      <c r="H278" s="40"/>
      <c r="I278" s="233"/>
      <c r="J278" s="40"/>
      <c r="K278" s="40"/>
      <c r="L278" s="44"/>
      <c r="M278" s="234"/>
      <c r="N278" s="235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153</v>
      </c>
      <c r="AU278" s="17" t="s">
        <v>86</v>
      </c>
    </row>
    <row r="279" s="14" customFormat="1">
      <c r="A279" s="14"/>
      <c r="B279" s="247"/>
      <c r="C279" s="248"/>
      <c r="D279" s="238" t="s">
        <v>155</v>
      </c>
      <c r="E279" s="249" t="s">
        <v>1</v>
      </c>
      <c r="F279" s="250" t="s">
        <v>2563</v>
      </c>
      <c r="G279" s="248"/>
      <c r="H279" s="251">
        <v>37.600000000000001</v>
      </c>
      <c r="I279" s="252"/>
      <c r="J279" s="248"/>
      <c r="K279" s="248"/>
      <c r="L279" s="253"/>
      <c r="M279" s="254"/>
      <c r="N279" s="255"/>
      <c r="O279" s="255"/>
      <c r="P279" s="255"/>
      <c r="Q279" s="255"/>
      <c r="R279" s="255"/>
      <c r="S279" s="255"/>
      <c r="T279" s="256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7" t="s">
        <v>155</v>
      </c>
      <c r="AU279" s="257" t="s">
        <v>86</v>
      </c>
      <c r="AV279" s="14" t="s">
        <v>86</v>
      </c>
      <c r="AW279" s="14" t="s">
        <v>33</v>
      </c>
      <c r="AX279" s="14" t="s">
        <v>84</v>
      </c>
      <c r="AY279" s="257" t="s">
        <v>144</v>
      </c>
    </row>
    <row r="280" s="2" customFormat="1" ht="24.15" customHeight="1">
      <c r="A280" s="38"/>
      <c r="B280" s="39"/>
      <c r="C280" s="218" t="s">
        <v>549</v>
      </c>
      <c r="D280" s="218" t="s">
        <v>146</v>
      </c>
      <c r="E280" s="219" t="s">
        <v>2564</v>
      </c>
      <c r="F280" s="220" t="s">
        <v>2565</v>
      </c>
      <c r="G280" s="221" t="s">
        <v>637</v>
      </c>
      <c r="H280" s="222">
        <v>8</v>
      </c>
      <c r="I280" s="223"/>
      <c r="J280" s="224">
        <f>ROUND(I280*H280,2)</f>
        <v>0</v>
      </c>
      <c r="K280" s="220" t="s">
        <v>150</v>
      </c>
      <c r="L280" s="44"/>
      <c r="M280" s="225" t="s">
        <v>1</v>
      </c>
      <c r="N280" s="226" t="s">
        <v>41</v>
      </c>
      <c r="O280" s="91"/>
      <c r="P280" s="227">
        <f>O280*H280</f>
        <v>0</v>
      </c>
      <c r="Q280" s="227">
        <v>0</v>
      </c>
      <c r="R280" s="227">
        <f>Q280*H280</f>
        <v>0</v>
      </c>
      <c r="S280" s="227">
        <v>0.00021000000000000001</v>
      </c>
      <c r="T280" s="228">
        <f>S280*H280</f>
        <v>0.0016800000000000001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9" t="s">
        <v>262</v>
      </c>
      <c r="AT280" s="229" t="s">
        <v>146</v>
      </c>
      <c r="AU280" s="229" t="s">
        <v>86</v>
      </c>
      <c r="AY280" s="17" t="s">
        <v>144</v>
      </c>
      <c r="BE280" s="230">
        <f>IF(N280="základní",J280,0)</f>
        <v>0</v>
      </c>
      <c r="BF280" s="230">
        <f>IF(N280="snížená",J280,0)</f>
        <v>0</v>
      </c>
      <c r="BG280" s="230">
        <f>IF(N280="zákl. přenesená",J280,0)</f>
        <v>0</v>
      </c>
      <c r="BH280" s="230">
        <f>IF(N280="sníž. přenesená",J280,0)</f>
        <v>0</v>
      </c>
      <c r="BI280" s="230">
        <f>IF(N280="nulová",J280,0)</f>
        <v>0</v>
      </c>
      <c r="BJ280" s="17" t="s">
        <v>84</v>
      </c>
      <c r="BK280" s="230">
        <f>ROUND(I280*H280,2)</f>
        <v>0</v>
      </c>
      <c r="BL280" s="17" t="s">
        <v>262</v>
      </c>
      <c r="BM280" s="229" t="s">
        <v>2566</v>
      </c>
    </row>
    <row r="281" s="2" customFormat="1">
      <c r="A281" s="38"/>
      <c r="B281" s="39"/>
      <c r="C281" s="40"/>
      <c r="D281" s="231" t="s">
        <v>153</v>
      </c>
      <c r="E281" s="40"/>
      <c r="F281" s="232" t="s">
        <v>2567</v>
      </c>
      <c r="G281" s="40"/>
      <c r="H281" s="40"/>
      <c r="I281" s="233"/>
      <c r="J281" s="40"/>
      <c r="K281" s="40"/>
      <c r="L281" s="44"/>
      <c r="M281" s="234"/>
      <c r="N281" s="235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153</v>
      </c>
      <c r="AU281" s="17" t="s">
        <v>86</v>
      </c>
    </row>
    <row r="282" s="2" customFormat="1" ht="24.15" customHeight="1">
      <c r="A282" s="38"/>
      <c r="B282" s="39"/>
      <c r="C282" s="218" t="s">
        <v>556</v>
      </c>
      <c r="D282" s="218" t="s">
        <v>146</v>
      </c>
      <c r="E282" s="219" t="s">
        <v>2568</v>
      </c>
      <c r="F282" s="220" t="s">
        <v>2569</v>
      </c>
      <c r="G282" s="221" t="s">
        <v>637</v>
      </c>
      <c r="H282" s="222">
        <v>1</v>
      </c>
      <c r="I282" s="223"/>
      <c r="J282" s="224">
        <f>ROUND(I282*H282,2)</f>
        <v>0</v>
      </c>
      <c r="K282" s="220" t="s">
        <v>150</v>
      </c>
      <c r="L282" s="44"/>
      <c r="M282" s="225" t="s">
        <v>1</v>
      </c>
      <c r="N282" s="226" t="s">
        <v>41</v>
      </c>
      <c r="O282" s="91"/>
      <c r="P282" s="227">
        <f>O282*H282</f>
        <v>0</v>
      </c>
      <c r="Q282" s="227">
        <v>0</v>
      </c>
      <c r="R282" s="227">
        <f>Q282*H282</f>
        <v>0</v>
      </c>
      <c r="S282" s="227">
        <v>0.0022100000000000002</v>
      </c>
      <c r="T282" s="228">
        <f>S282*H282</f>
        <v>0.0022100000000000002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9" t="s">
        <v>262</v>
      </c>
      <c r="AT282" s="229" t="s">
        <v>146</v>
      </c>
      <c r="AU282" s="229" t="s">
        <v>86</v>
      </c>
      <c r="AY282" s="17" t="s">
        <v>144</v>
      </c>
      <c r="BE282" s="230">
        <f>IF(N282="základní",J282,0)</f>
        <v>0</v>
      </c>
      <c r="BF282" s="230">
        <f>IF(N282="snížená",J282,0)</f>
        <v>0</v>
      </c>
      <c r="BG282" s="230">
        <f>IF(N282="zákl. přenesená",J282,0)</f>
        <v>0</v>
      </c>
      <c r="BH282" s="230">
        <f>IF(N282="sníž. přenesená",J282,0)</f>
        <v>0</v>
      </c>
      <c r="BI282" s="230">
        <f>IF(N282="nulová",J282,0)</f>
        <v>0</v>
      </c>
      <c r="BJ282" s="17" t="s">
        <v>84</v>
      </c>
      <c r="BK282" s="230">
        <f>ROUND(I282*H282,2)</f>
        <v>0</v>
      </c>
      <c r="BL282" s="17" t="s">
        <v>262</v>
      </c>
      <c r="BM282" s="229" t="s">
        <v>2570</v>
      </c>
    </row>
    <row r="283" s="2" customFormat="1">
      <c r="A283" s="38"/>
      <c r="B283" s="39"/>
      <c r="C283" s="40"/>
      <c r="D283" s="231" t="s">
        <v>153</v>
      </c>
      <c r="E283" s="40"/>
      <c r="F283" s="232" t="s">
        <v>2571</v>
      </c>
      <c r="G283" s="40"/>
      <c r="H283" s="40"/>
      <c r="I283" s="233"/>
      <c r="J283" s="40"/>
      <c r="K283" s="40"/>
      <c r="L283" s="44"/>
      <c r="M283" s="234"/>
      <c r="N283" s="235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153</v>
      </c>
      <c r="AU283" s="17" t="s">
        <v>86</v>
      </c>
    </row>
    <row r="284" s="2" customFormat="1" ht="21.75" customHeight="1">
      <c r="A284" s="38"/>
      <c r="B284" s="39"/>
      <c r="C284" s="218" t="s">
        <v>1884</v>
      </c>
      <c r="D284" s="218" t="s">
        <v>146</v>
      </c>
      <c r="E284" s="219" t="s">
        <v>2572</v>
      </c>
      <c r="F284" s="220" t="s">
        <v>2573</v>
      </c>
      <c r="G284" s="221" t="s">
        <v>637</v>
      </c>
      <c r="H284" s="222">
        <v>6</v>
      </c>
      <c r="I284" s="223"/>
      <c r="J284" s="224">
        <f>ROUND(I284*H284,2)</f>
        <v>0</v>
      </c>
      <c r="K284" s="220" t="s">
        <v>150</v>
      </c>
      <c r="L284" s="44"/>
      <c r="M284" s="225" t="s">
        <v>1</v>
      </c>
      <c r="N284" s="226" t="s">
        <v>41</v>
      </c>
      <c r="O284" s="91"/>
      <c r="P284" s="227">
        <f>O284*H284</f>
        <v>0</v>
      </c>
      <c r="Q284" s="227">
        <v>0</v>
      </c>
      <c r="R284" s="227">
        <f>Q284*H284</f>
        <v>0</v>
      </c>
      <c r="S284" s="227">
        <v>0</v>
      </c>
      <c r="T284" s="228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9" t="s">
        <v>262</v>
      </c>
      <c r="AT284" s="229" t="s">
        <v>146</v>
      </c>
      <c r="AU284" s="229" t="s">
        <v>86</v>
      </c>
      <c r="AY284" s="17" t="s">
        <v>144</v>
      </c>
      <c r="BE284" s="230">
        <f>IF(N284="základní",J284,0)</f>
        <v>0</v>
      </c>
      <c r="BF284" s="230">
        <f>IF(N284="snížená",J284,0)</f>
        <v>0</v>
      </c>
      <c r="BG284" s="230">
        <f>IF(N284="zákl. přenesená",J284,0)</f>
        <v>0</v>
      </c>
      <c r="BH284" s="230">
        <f>IF(N284="sníž. přenesená",J284,0)</f>
        <v>0</v>
      </c>
      <c r="BI284" s="230">
        <f>IF(N284="nulová",J284,0)</f>
        <v>0</v>
      </c>
      <c r="BJ284" s="17" t="s">
        <v>84</v>
      </c>
      <c r="BK284" s="230">
        <f>ROUND(I284*H284,2)</f>
        <v>0</v>
      </c>
      <c r="BL284" s="17" t="s">
        <v>262</v>
      </c>
      <c r="BM284" s="229" t="s">
        <v>2574</v>
      </c>
    </row>
    <row r="285" s="2" customFormat="1">
      <c r="A285" s="38"/>
      <c r="B285" s="39"/>
      <c r="C285" s="40"/>
      <c r="D285" s="231" t="s">
        <v>153</v>
      </c>
      <c r="E285" s="40"/>
      <c r="F285" s="232" t="s">
        <v>2575</v>
      </c>
      <c r="G285" s="40"/>
      <c r="H285" s="40"/>
      <c r="I285" s="233"/>
      <c r="J285" s="40"/>
      <c r="K285" s="40"/>
      <c r="L285" s="44"/>
      <c r="M285" s="234"/>
      <c r="N285" s="235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153</v>
      </c>
      <c r="AU285" s="17" t="s">
        <v>86</v>
      </c>
    </row>
    <row r="286" s="2" customFormat="1" ht="24.15" customHeight="1">
      <c r="A286" s="38"/>
      <c r="B286" s="39"/>
      <c r="C286" s="269" t="s">
        <v>1886</v>
      </c>
      <c r="D286" s="269" t="s">
        <v>193</v>
      </c>
      <c r="E286" s="270" t="s">
        <v>2576</v>
      </c>
      <c r="F286" s="271" t="s">
        <v>2577</v>
      </c>
      <c r="G286" s="272" t="s">
        <v>637</v>
      </c>
      <c r="H286" s="273">
        <v>6</v>
      </c>
      <c r="I286" s="274"/>
      <c r="J286" s="275">
        <f>ROUND(I286*H286,2)</f>
        <v>0</v>
      </c>
      <c r="K286" s="271" t="s">
        <v>150</v>
      </c>
      <c r="L286" s="276"/>
      <c r="M286" s="277" t="s">
        <v>1</v>
      </c>
      <c r="N286" s="278" t="s">
        <v>41</v>
      </c>
      <c r="O286" s="91"/>
      <c r="P286" s="227">
        <f>O286*H286</f>
        <v>0</v>
      </c>
      <c r="Q286" s="227">
        <v>0.00050000000000000001</v>
      </c>
      <c r="R286" s="227">
        <f>Q286*H286</f>
        <v>0.0030000000000000001</v>
      </c>
      <c r="S286" s="227">
        <v>0</v>
      </c>
      <c r="T286" s="228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9" t="s">
        <v>380</v>
      </c>
      <c r="AT286" s="229" t="s">
        <v>193</v>
      </c>
      <c r="AU286" s="229" t="s">
        <v>86</v>
      </c>
      <c r="AY286" s="17" t="s">
        <v>144</v>
      </c>
      <c r="BE286" s="230">
        <f>IF(N286="základní",J286,0)</f>
        <v>0</v>
      </c>
      <c r="BF286" s="230">
        <f>IF(N286="snížená",J286,0)</f>
        <v>0</v>
      </c>
      <c r="BG286" s="230">
        <f>IF(N286="zákl. přenesená",J286,0)</f>
        <v>0</v>
      </c>
      <c r="BH286" s="230">
        <f>IF(N286="sníž. přenesená",J286,0)</f>
        <v>0</v>
      </c>
      <c r="BI286" s="230">
        <f>IF(N286="nulová",J286,0)</f>
        <v>0</v>
      </c>
      <c r="BJ286" s="17" t="s">
        <v>84</v>
      </c>
      <c r="BK286" s="230">
        <f>ROUND(I286*H286,2)</f>
        <v>0</v>
      </c>
      <c r="BL286" s="17" t="s">
        <v>262</v>
      </c>
      <c r="BM286" s="229" t="s">
        <v>2578</v>
      </c>
    </row>
    <row r="287" s="2" customFormat="1" ht="16.5" customHeight="1">
      <c r="A287" s="38"/>
      <c r="B287" s="39"/>
      <c r="C287" s="218" t="s">
        <v>703</v>
      </c>
      <c r="D287" s="218" t="s">
        <v>146</v>
      </c>
      <c r="E287" s="219" t="s">
        <v>2579</v>
      </c>
      <c r="F287" s="220" t="s">
        <v>2580</v>
      </c>
      <c r="G287" s="221" t="s">
        <v>637</v>
      </c>
      <c r="H287" s="222">
        <v>4</v>
      </c>
      <c r="I287" s="223"/>
      <c r="J287" s="224">
        <f>ROUND(I287*H287,2)</f>
        <v>0</v>
      </c>
      <c r="K287" s="220" t="s">
        <v>150</v>
      </c>
      <c r="L287" s="44"/>
      <c r="M287" s="225" t="s">
        <v>1</v>
      </c>
      <c r="N287" s="226" t="s">
        <v>41</v>
      </c>
      <c r="O287" s="91"/>
      <c r="P287" s="227">
        <f>O287*H287</f>
        <v>0</v>
      </c>
      <c r="Q287" s="227">
        <v>0</v>
      </c>
      <c r="R287" s="227">
        <f>Q287*H287</f>
        <v>0</v>
      </c>
      <c r="S287" s="227">
        <v>0</v>
      </c>
      <c r="T287" s="228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9" t="s">
        <v>262</v>
      </c>
      <c r="AT287" s="229" t="s">
        <v>146</v>
      </c>
      <c r="AU287" s="229" t="s">
        <v>86</v>
      </c>
      <c r="AY287" s="17" t="s">
        <v>144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17" t="s">
        <v>84</v>
      </c>
      <c r="BK287" s="230">
        <f>ROUND(I287*H287,2)</f>
        <v>0</v>
      </c>
      <c r="BL287" s="17" t="s">
        <v>262</v>
      </c>
      <c r="BM287" s="229" t="s">
        <v>2581</v>
      </c>
    </row>
    <row r="288" s="2" customFormat="1">
      <c r="A288" s="38"/>
      <c r="B288" s="39"/>
      <c r="C288" s="40"/>
      <c r="D288" s="231" t="s">
        <v>153</v>
      </c>
      <c r="E288" s="40"/>
      <c r="F288" s="232" t="s">
        <v>2582</v>
      </c>
      <c r="G288" s="40"/>
      <c r="H288" s="40"/>
      <c r="I288" s="233"/>
      <c r="J288" s="40"/>
      <c r="K288" s="40"/>
      <c r="L288" s="44"/>
      <c r="M288" s="234"/>
      <c r="N288" s="235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153</v>
      </c>
      <c r="AU288" s="17" t="s">
        <v>86</v>
      </c>
    </row>
    <row r="289" s="2" customFormat="1" ht="16.5" customHeight="1">
      <c r="A289" s="38"/>
      <c r="B289" s="39"/>
      <c r="C289" s="269" t="s">
        <v>724</v>
      </c>
      <c r="D289" s="269" t="s">
        <v>193</v>
      </c>
      <c r="E289" s="270" t="s">
        <v>2583</v>
      </c>
      <c r="F289" s="271" t="s">
        <v>2584</v>
      </c>
      <c r="G289" s="272" t="s">
        <v>637</v>
      </c>
      <c r="H289" s="273">
        <v>4</v>
      </c>
      <c r="I289" s="274"/>
      <c r="J289" s="275">
        <f>ROUND(I289*H289,2)</f>
        <v>0</v>
      </c>
      <c r="K289" s="271" t="s">
        <v>150</v>
      </c>
      <c r="L289" s="276"/>
      <c r="M289" s="277" t="s">
        <v>1</v>
      </c>
      <c r="N289" s="278" t="s">
        <v>41</v>
      </c>
      <c r="O289" s="91"/>
      <c r="P289" s="227">
        <f>O289*H289</f>
        <v>0</v>
      </c>
      <c r="Q289" s="227">
        <v>0.0078600000000000007</v>
      </c>
      <c r="R289" s="227">
        <f>Q289*H289</f>
        <v>0.031440000000000003</v>
      </c>
      <c r="S289" s="227">
        <v>0</v>
      </c>
      <c r="T289" s="228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9" t="s">
        <v>380</v>
      </c>
      <c r="AT289" s="229" t="s">
        <v>193</v>
      </c>
      <c r="AU289" s="229" t="s">
        <v>86</v>
      </c>
      <c r="AY289" s="17" t="s">
        <v>144</v>
      </c>
      <c r="BE289" s="230">
        <f>IF(N289="základní",J289,0)</f>
        <v>0</v>
      </c>
      <c r="BF289" s="230">
        <f>IF(N289="snížená",J289,0)</f>
        <v>0</v>
      </c>
      <c r="BG289" s="230">
        <f>IF(N289="zákl. přenesená",J289,0)</f>
        <v>0</v>
      </c>
      <c r="BH289" s="230">
        <f>IF(N289="sníž. přenesená",J289,0)</f>
        <v>0</v>
      </c>
      <c r="BI289" s="230">
        <f>IF(N289="nulová",J289,0)</f>
        <v>0</v>
      </c>
      <c r="BJ289" s="17" t="s">
        <v>84</v>
      </c>
      <c r="BK289" s="230">
        <f>ROUND(I289*H289,2)</f>
        <v>0</v>
      </c>
      <c r="BL289" s="17" t="s">
        <v>262</v>
      </c>
      <c r="BM289" s="229" t="s">
        <v>2585</v>
      </c>
    </row>
    <row r="290" s="12" customFormat="1" ht="22.8" customHeight="1">
      <c r="A290" s="12"/>
      <c r="B290" s="202"/>
      <c r="C290" s="203"/>
      <c r="D290" s="204" t="s">
        <v>75</v>
      </c>
      <c r="E290" s="216" t="s">
        <v>2586</v>
      </c>
      <c r="F290" s="216" t="s">
        <v>2587</v>
      </c>
      <c r="G290" s="203"/>
      <c r="H290" s="203"/>
      <c r="I290" s="206"/>
      <c r="J290" s="217">
        <f>BK290</f>
        <v>0</v>
      </c>
      <c r="K290" s="203"/>
      <c r="L290" s="208"/>
      <c r="M290" s="209"/>
      <c r="N290" s="210"/>
      <c r="O290" s="210"/>
      <c r="P290" s="211">
        <f>SUM(P291:P296)</f>
        <v>0</v>
      </c>
      <c r="Q290" s="210"/>
      <c r="R290" s="211">
        <f>SUM(R291:R296)</f>
        <v>0.00037999999999999997</v>
      </c>
      <c r="S290" s="210"/>
      <c r="T290" s="212">
        <f>SUM(T291:T296)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13" t="s">
        <v>86</v>
      </c>
      <c r="AT290" s="214" t="s">
        <v>75</v>
      </c>
      <c r="AU290" s="214" t="s">
        <v>84</v>
      </c>
      <c r="AY290" s="213" t="s">
        <v>144</v>
      </c>
      <c r="BK290" s="215">
        <f>SUM(BK291:BK296)</f>
        <v>0</v>
      </c>
    </row>
    <row r="291" s="2" customFormat="1" ht="16.5" customHeight="1">
      <c r="A291" s="38"/>
      <c r="B291" s="39"/>
      <c r="C291" s="218" t="s">
        <v>2023</v>
      </c>
      <c r="D291" s="218" t="s">
        <v>146</v>
      </c>
      <c r="E291" s="219" t="s">
        <v>2588</v>
      </c>
      <c r="F291" s="220" t="s">
        <v>2589</v>
      </c>
      <c r="G291" s="221" t="s">
        <v>637</v>
      </c>
      <c r="H291" s="222">
        <v>2</v>
      </c>
      <c r="I291" s="223"/>
      <c r="J291" s="224">
        <f>ROUND(I291*H291,2)</f>
        <v>0</v>
      </c>
      <c r="K291" s="220" t="s">
        <v>150</v>
      </c>
      <c r="L291" s="44"/>
      <c r="M291" s="225" t="s">
        <v>1</v>
      </c>
      <c r="N291" s="226" t="s">
        <v>41</v>
      </c>
      <c r="O291" s="91"/>
      <c r="P291" s="227">
        <f>O291*H291</f>
        <v>0</v>
      </c>
      <c r="Q291" s="227">
        <v>0</v>
      </c>
      <c r="R291" s="227">
        <f>Q291*H291</f>
        <v>0</v>
      </c>
      <c r="S291" s="227">
        <v>0</v>
      </c>
      <c r="T291" s="228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9" t="s">
        <v>262</v>
      </c>
      <c r="AT291" s="229" t="s">
        <v>146</v>
      </c>
      <c r="AU291" s="229" t="s">
        <v>86</v>
      </c>
      <c r="AY291" s="17" t="s">
        <v>144</v>
      </c>
      <c r="BE291" s="230">
        <f>IF(N291="základní",J291,0)</f>
        <v>0</v>
      </c>
      <c r="BF291" s="230">
        <f>IF(N291="snížená",J291,0)</f>
        <v>0</v>
      </c>
      <c r="BG291" s="230">
        <f>IF(N291="zákl. přenesená",J291,0)</f>
        <v>0</v>
      </c>
      <c r="BH291" s="230">
        <f>IF(N291="sníž. přenesená",J291,0)</f>
        <v>0</v>
      </c>
      <c r="BI291" s="230">
        <f>IF(N291="nulová",J291,0)</f>
        <v>0</v>
      </c>
      <c r="BJ291" s="17" t="s">
        <v>84</v>
      </c>
      <c r="BK291" s="230">
        <f>ROUND(I291*H291,2)</f>
        <v>0</v>
      </c>
      <c r="BL291" s="17" t="s">
        <v>262</v>
      </c>
      <c r="BM291" s="229" t="s">
        <v>2590</v>
      </c>
    </row>
    <row r="292" s="2" customFormat="1">
      <c r="A292" s="38"/>
      <c r="B292" s="39"/>
      <c r="C292" s="40"/>
      <c r="D292" s="231" t="s">
        <v>153</v>
      </c>
      <c r="E292" s="40"/>
      <c r="F292" s="232" t="s">
        <v>2591</v>
      </c>
      <c r="G292" s="40"/>
      <c r="H292" s="40"/>
      <c r="I292" s="233"/>
      <c r="J292" s="40"/>
      <c r="K292" s="40"/>
      <c r="L292" s="44"/>
      <c r="M292" s="234"/>
      <c r="N292" s="235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153</v>
      </c>
      <c r="AU292" s="17" t="s">
        <v>86</v>
      </c>
    </row>
    <row r="293" s="2" customFormat="1" ht="16.5" customHeight="1">
      <c r="A293" s="38"/>
      <c r="B293" s="39"/>
      <c r="C293" s="269" t="s">
        <v>2110</v>
      </c>
      <c r="D293" s="269" t="s">
        <v>193</v>
      </c>
      <c r="E293" s="270" t="s">
        <v>2592</v>
      </c>
      <c r="F293" s="271" t="s">
        <v>2593</v>
      </c>
      <c r="G293" s="272" t="s">
        <v>637</v>
      </c>
      <c r="H293" s="273">
        <v>2</v>
      </c>
      <c r="I293" s="274"/>
      <c r="J293" s="275">
        <f>ROUND(I293*H293,2)</f>
        <v>0</v>
      </c>
      <c r="K293" s="271" t="s">
        <v>150</v>
      </c>
      <c r="L293" s="276"/>
      <c r="M293" s="277" t="s">
        <v>1</v>
      </c>
      <c r="N293" s="278" t="s">
        <v>41</v>
      </c>
      <c r="O293" s="91"/>
      <c r="P293" s="227">
        <f>O293*H293</f>
        <v>0</v>
      </c>
      <c r="Q293" s="227">
        <v>0.00013999999999999999</v>
      </c>
      <c r="R293" s="227">
        <f>Q293*H293</f>
        <v>0.00027999999999999998</v>
      </c>
      <c r="S293" s="227">
        <v>0</v>
      </c>
      <c r="T293" s="228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9" t="s">
        <v>380</v>
      </c>
      <c r="AT293" s="229" t="s">
        <v>193</v>
      </c>
      <c r="AU293" s="229" t="s">
        <v>86</v>
      </c>
      <c r="AY293" s="17" t="s">
        <v>144</v>
      </c>
      <c r="BE293" s="230">
        <f>IF(N293="základní",J293,0)</f>
        <v>0</v>
      </c>
      <c r="BF293" s="230">
        <f>IF(N293="snížená",J293,0)</f>
        <v>0</v>
      </c>
      <c r="BG293" s="230">
        <f>IF(N293="zákl. přenesená",J293,0)</f>
        <v>0</v>
      </c>
      <c r="BH293" s="230">
        <f>IF(N293="sníž. přenesená",J293,0)</f>
        <v>0</v>
      </c>
      <c r="BI293" s="230">
        <f>IF(N293="nulová",J293,0)</f>
        <v>0</v>
      </c>
      <c r="BJ293" s="17" t="s">
        <v>84</v>
      </c>
      <c r="BK293" s="230">
        <f>ROUND(I293*H293,2)</f>
        <v>0</v>
      </c>
      <c r="BL293" s="17" t="s">
        <v>262</v>
      </c>
      <c r="BM293" s="229" t="s">
        <v>2594</v>
      </c>
    </row>
    <row r="294" s="2" customFormat="1" ht="24.15" customHeight="1">
      <c r="A294" s="38"/>
      <c r="B294" s="39"/>
      <c r="C294" s="218" t="s">
        <v>1930</v>
      </c>
      <c r="D294" s="218" t="s">
        <v>146</v>
      </c>
      <c r="E294" s="219" t="s">
        <v>2595</v>
      </c>
      <c r="F294" s="220" t="s">
        <v>2596</v>
      </c>
      <c r="G294" s="221" t="s">
        <v>637</v>
      </c>
      <c r="H294" s="222">
        <v>1</v>
      </c>
      <c r="I294" s="223"/>
      <c r="J294" s="224">
        <f>ROUND(I294*H294,2)</f>
        <v>0</v>
      </c>
      <c r="K294" s="220" t="s">
        <v>150</v>
      </c>
      <c r="L294" s="44"/>
      <c r="M294" s="225" t="s">
        <v>1</v>
      </c>
      <c r="N294" s="226" t="s">
        <v>41</v>
      </c>
      <c r="O294" s="91"/>
      <c r="P294" s="227">
        <f>O294*H294</f>
        <v>0</v>
      </c>
      <c r="Q294" s="227">
        <v>0</v>
      </c>
      <c r="R294" s="227">
        <f>Q294*H294</f>
        <v>0</v>
      </c>
      <c r="S294" s="227">
        <v>0</v>
      </c>
      <c r="T294" s="228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9" t="s">
        <v>262</v>
      </c>
      <c r="AT294" s="229" t="s">
        <v>146</v>
      </c>
      <c r="AU294" s="229" t="s">
        <v>86</v>
      </c>
      <c r="AY294" s="17" t="s">
        <v>144</v>
      </c>
      <c r="BE294" s="230">
        <f>IF(N294="základní",J294,0)</f>
        <v>0</v>
      </c>
      <c r="BF294" s="230">
        <f>IF(N294="snížená",J294,0)</f>
        <v>0</v>
      </c>
      <c r="BG294" s="230">
        <f>IF(N294="zákl. přenesená",J294,0)</f>
        <v>0</v>
      </c>
      <c r="BH294" s="230">
        <f>IF(N294="sníž. přenesená",J294,0)</f>
        <v>0</v>
      </c>
      <c r="BI294" s="230">
        <f>IF(N294="nulová",J294,0)</f>
        <v>0</v>
      </c>
      <c r="BJ294" s="17" t="s">
        <v>84</v>
      </c>
      <c r="BK294" s="230">
        <f>ROUND(I294*H294,2)</f>
        <v>0</v>
      </c>
      <c r="BL294" s="17" t="s">
        <v>262</v>
      </c>
      <c r="BM294" s="229" t="s">
        <v>2597</v>
      </c>
    </row>
    <row r="295" s="2" customFormat="1">
      <c r="A295" s="38"/>
      <c r="B295" s="39"/>
      <c r="C295" s="40"/>
      <c r="D295" s="231" t="s">
        <v>153</v>
      </c>
      <c r="E295" s="40"/>
      <c r="F295" s="232" t="s">
        <v>2598</v>
      </c>
      <c r="G295" s="40"/>
      <c r="H295" s="40"/>
      <c r="I295" s="233"/>
      <c r="J295" s="40"/>
      <c r="K295" s="40"/>
      <c r="L295" s="44"/>
      <c r="M295" s="234"/>
      <c r="N295" s="235"/>
      <c r="O295" s="91"/>
      <c r="P295" s="91"/>
      <c r="Q295" s="91"/>
      <c r="R295" s="91"/>
      <c r="S295" s="91"/>
      <c r="T295" s="92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153</v>
      </c>
      <c r="AU295" s="17" t="s">
        <v>86</v>
      </c>
    </row>
    <row r="296" s="2" customFormat="1" ht="24.15" customHeight="1">
      <c r="A296" s="38"/>
      <c r="B296" s="39"/>
      <c r="C296" s="269" t="s">
        <v>1982</v>
      </c>
      <c r="D296" s="269" t="s">
        <v>193</v>
      </c>
      <c r="E296" s="270" t="s">
        <v>2599</v>
      </c>
      <c r="F296" s="271" t="s">
        <v>2600</v>
      </c>
      <c r="G296" s="272" t="s">
        <v>637</v>
      </c>
      <c r="H296" s="273">
        <v>1</v>
      </c>
      <c r="I296" s="274"/>
      <c r="J296" s="275">
        <f>ROUND(I296*H296,2)</f>
        <v>0</v>
      </c>
      <c r="K296" s="271" t="s">
        <v>1</v>
      </c>
      <c r="L296" s="276"/>
      <c r="M296" s="277" t="s">
        <v>1</v>
      </c>
      <c r="N296" s="278" t="s">
        <v>41</v>
      </c>
      <c r="O296" s="91"/>
      <c r="P296" s="227">
        <f>O296*H296</f>
        <v>0</v>
      </c>
      <c r="Q296" s="227">
        <v>0.00010000000000000001</v>
      </c>
      <c r="R296" s="227">
        <f>Q296*H296</f>
        <v>0.00010000000000000001</v>
      </c>
      <c r="S296" s="227">
        <v>0</v>
      </c>
      <c r="T296" s="228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9" t="s">
        <v>380</v>
      </c>
      <c r="AT296" s="229" t="s">
        <v>193</v>
      </c>
      <c r="AU296" s="229" t="s">
        <v>86</v>
      </c>
      <c r="AY296" s="17" t="s">
        <v>144</v>
      </c>
      <c r="BE296" s="230">
        <f>IF(N296="základní",J296,0)</f>
        <v>0</v>
      </c>
      <c r="BF296" s="230">
        <f>IF(N296="snížená",J296,0)</f>
        <v>0</v>
      </c>
      <c r="BG296" s="230">
        <f>IF(N296="zákl. přenesená",J296,0)</f>
        <v>0</v>
      </c>
      <c r="BH296" s="230">
        <f>IF(N296="sníž. přenesená",J296,0)</f>
        <v>0</v>
      </c>
      <c r="BI296" s="230">
        <f>IF(N296="nulová",J296,0)</f>
        <v>0</v>
      </c>
      <c r="BJ296" s="17" t="s">
        <v>84</v>
      </c>
      <c r="BK296" s="230">
        <f>ROUND(I296*H296,2)</f>
        <v>0</v>
      </c>
      <c r="BL296" s="17" t="s">
        <v>262</v>
      </c>
      <c r="BM296" s="229" t="s">
        <v>2601</v>
      </c>
    </row>
    <row r="297" s="12" customFormat="1" ht="25.92" customHeight="1">
      <c r="A297" s="12"/>
      <c r="B297" s="202"/>
      <c r="C297" s="203"/>
      <c r="D297" s="204" t="s">
        <v>75</v>
      </c>
      <c r="E297" s="205" t="s">
        <v>2251</v>
      </c>
      <c r="F297" s="205" t="s">
        <v>2252</v>
      </c>
      <c r="G297" s="203"/>
      <c r="H297" s="203"/>
      <c r="I297" s="206"/>
      <c r="J297" s="207">
        <f>BK297</f>
        <v>0</v>
      </c>
      <c r="K297" s="203"/>
      <c r="L297" s="208"/>
      <c r="M297" s="209"/>
      <c r="N297" s="210"/>
      <c r="O297" s="210"/>
      <c r="P297" s="211">
        <f>SUM(P298:P299)</f>
        <v>0</v>
      </c>
      <c r="Q297" s="210"/>
      <c r="R297" s="211">
        <f>SUM(R298:R299)</f>
        <v>0</v>
      </c>
      <c r="S297" s="210"/>
      <c r="T297" s="212">
        <f>SUM(T298:T299)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13" t="s">
        <v>151</v>
      </c>
      <c r="AT297" s="214" t="s">
        <v>75</v>
      </c>
      <c r="AU297" s="214" t="s">
        <v>76</v>
      </c>
      <c r="AY297" s="213" t="s">
        <v>144</v>
      </c>
      <c r="BK297" s="215">
        <f>SUM(BK298:BK299)</f>
        <v>0</v>
      </c>
    </row>
    <row r="298" s="2" customFormat="1" ht="16.5" customHeight="1">
      <c r="A298" s="38"/>
      <c r="B298" s="39"/>
      <c r="C298" s="218" t="s">
        <v>1989</v>
      </c>
      <c r="D298" s="218" t="s">
        <v>146</v>
      </c>
      <c r="E298" s="219" t="s">
        <v>2602</v>
      </c>
      <c r="F298" s="220" t="s">
        <v>2603</v>
      </c>
      <c r="G298" s="221" t="s">
        <v>2256</v>
      </c>
      <c r="H298" s="222">
        <v>20</v>
      </c>
      <c r="I298" s="223"/>
      <c r="J298" s="224">
        <f>ROUND(I298*H298,2)</f>
        <v>0</v>
      </c>
      <c r="K298" s="220" t="s">
        <v>150</v>
      </c>
      <c r="L298" s="44"/>
      <c r="M298" s="225" t="s">
        <v>1</v>
      </c>
      <c r="N298" s="226" t="s">
        <v>41</v>
      </c>
      <c r="O298" s="91"/>
      <c r="P298" s="227">
        <f>O298*H298</f>
        <v>0</v>
      </c>
      <c r="Q298" s="227">
        <v>0</v>
      </c>
      <c r="R298" s="227">
        <f>Q298*H298</f>
        <v>0</v>
      </c>
      <c r="S298" s="227">
        <v>0</v>
      </c>
      <c r="T298" s="228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9" t="s">
        <v>2257</v>
      </c>
      <c r="AT298" s="229" t="s">
        <v>146</v>
      </c>
      <c r="AU298" s="229" t="s">
        <v>84</v>
      </c>
      <c r="AY298" s="17" t="s">
        <v>144</v>
      </c>
      <c r="BE298" s="230">
        <f>IF(N298="základní",J298,0)</f>
        <v>0</v>
      </c>
      <c r="BF298" s="230">
        <f>IF(N298="snížená",J298,0)</f>
        <v>0</v>
      </c>
      <c r="BG298" s="230">
        <f>IF(N298="zákl. přenesená",J298,0)</f>
        <v>0</v>
      </c>
      <c r="BH298" s="230">
        <f>IF(N298="sníž. přenesená",J298,0)</f>
        <v>0</v>
      </c>
      <c r="BI298" s="230">
        <f>IF(N298="nulová",J298,0)</f>
        <v>0</v>
      </c>
      <c r="BJ298" s="17" t="s">
        <v>84</v>
      </c>
      <c r="BK298" s="230">
        <f>ROUND(I298*H298,2)</f>
        <v>0</v>
      </c>
      <c r="BL298" s="17" t="s">
        <v>2257</v>
      </c>
      <c r="BM298" s="229" t="s">
        <v>2604</v>
      </c>
    </row>
    <row r="299" s="2" customFormat="1">
      <c r="A299" s="38"/>
      <c r="B299" s="39"/>
      <c r="C299" s="40"/>
      <c r="D299" s="231" t="s">
        <v>153</v>
      </c>
      <c r="E299" s="40"/>
      <c r="F299" s="232" t="s">
        <v>2605</v>
      </c>
      <c r="G299" s="40"/>
      <c r="H299" s="40"/>
      <c r="I299" s="233"/>
      <c r="J299" s="40"/>
      <c r="K299" s="40"/>
      <c r="L299" s="44"/>
      <c r="M299" s="234"/>
      <c r="N299" s="235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153</v>
      </c>
      <c r="AU299" s="17" t="s">
        <v>84</v>
      </c>
    </row>
    <row r="300" s="12" customFormat="1" ht="25.92" customHeight="1">
      <c r="A300" s="12"/>
      <c r="B300" s="202"/>
      <c r="C300" s="203"/>
      <c r="D300" s="204" t="s">
        <v>75</v>
      </c>
      <c r="E300" s="205" t="s">
        <v>2260</v>
      </c>
      <c r="F300" s="205" t="s">
        <v>2261</v>
      </c>
      <c r="G300" s="203"/>
      <c r="H300" s="203"/>
      <c r="I300" s="206"/>
      <c r="J300" s="207">
        <f>BK300</f>
        <v>0</v>
      </c>
      <c r="K300" s="203"/>
      <c r="L300" s="208"/>
      <c r="M300" s="209"/>
      <c r="N300" s="210"/>
      <c r="O300" s="210"/>
      <c r="P300" s="211">
        <f>P301</f>
        <v>0</v>
      </c>
      <c r="Q300" s="210"/>
      <c r="R300" s="211">
        <f>R301</f>
        <v>0</v>
      </c>
      <c r="S300" s="210"/>
      <c r="T300" s="212">
        <f>T301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13" t="s">
        <v>186</v>
      </c>
      <c r="AT300" s="214" t="s">
        <v>75</v>
      </c>
      <c r="AU300" s="214" t="s">
        <v>76</v>
      </c>
      <c r="AY300" s="213" t="s">
        <v>144</v>
      </c>
      <c r="BK300" s="215">
        <f>BK301</f>
        <v>0</v>
      </c>
    </row>
    <row r="301" s="12" customFormat="1" ht="22.8" customHeight="1">
      <c r="A301" s="12"/>
      <c r="B301" s="202"/>
      <c r="C301" s="203"/>
      <c r="D301" s="204" t="s">
        <v>75</v>
      </c>
      <c r="E301" s="216" t="s">
        <v>2262</v>
      </c>
      <c r="F301" s="216" t="s">
        <v>2263</v>
      </c>
      <c r="G301" s="203"/>
      <c r="H301" s="203"/>
      <c r="I301" s="206"/>
      <c r="J301" s="217">
        <f>BK301</f>
        <v>0</v>
      </c>
      <c r="K301" s="203"/>
      <c r="L301" s="208"/>
      <c r="M301" s="209"/>
      <c r="N301" s="210"/>
      <c r="O301" s="210"/>
      <c r="P301" s="211">
        <f>SUM(P302:P303)</f>
        <v>0</v>
      </c>
      <c r="Q301" s="210"/>
      <c r="R301" s="211">
        <f>SUM(R302:R303)</f>
        <v>0</v>
      </c>
      <c r="S301" s="210"/>
      <c r="T301" s="212">
        <f>SUM(T302:T303)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13" t="s">
        <v>186</v>
      </c>
      <c r="AT301" s="214" t="s">
        <v>75</v>
      </c>
      <c r="AU301" s="214" t="s">
        <v>84</v>
      </c>
      <c r="AY301" s="213" t="s">
        <v>144</v>
      </c>
      <c r="BK301" s="215">
        <f>SUM(BK302:BK303)</f>
        <v>0</v>
      </c>
    </row>
    <row r="302" s="2" customFormat="1" ht="16.5" customHeight="1">
      <c r="A302" s="38"/>
      <c r="B302" s="39"/>
      <c r="C302" s="218" t="s">
        <v>2264</v>
      </c>
      <c r="D302" s="218" t="s">
        <v>146</v>
      </c>
      <c r="E302" s="219" t="s">
        <v>2265</v>
      </c>
      <c r="F302" s="220" t="s">
        <v>2606</v>
      </c>
      <c r="G302" s="221" t="s">
        <v>2267</v>
      </c>
      <c r="H302" s="222">
        <v>1</v>
      </c>
      <c r="I302" s="223"/>
      <c r="J302" s="224">
        <f>ROUND(I302*H302,2)</f>
        <v>0</v>
      </c>
      <c r="K302" s="220" t="s">
        <v>150</v>
      </c>
      <c r="L302" s="44"/>
      <c r="M302" s="225" t="s">
        <v>1</v>
      </c>
      <c r="N302" s="226" t="s">
        <v>41</v>
      </c>
      <c r="O302" s="91"/>
      <c r="P302" s="227">
        <f>O302*H302</f>
        <v>0</v>
      </c>
      <c r="Q302" s="227">
        <v>0</v>
      </c>
      <c r="R302" s="227">
        <f>Q302*H302</f>
        <v>0</v>
      </c>
      <c r="S302" s="227">
        <v>0</v>
      </c>
      <c r="T302" s="228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9" t="s">
        <v>2268</v>
      </c>
      <c r="AT302" s="229" t="s">
        <v>146</v>
      </c>
      <c r="AU302" s="229" t="s">
        <v>86</v>
      </c>
      <c r="AY302" s="17" t="s">
        <v>144</v>
      </c>
      <c r="BE302" s="230">
        <f>IF(N302="základní",J302,0)</f>
        <v>0</v>
      </c>
      <c r="BF302" s="230">
        <f>IF(N302="snížená",J302,0)</f>
        <v>0</v>
      </c>
      <c r="BG302" s="230">
        <f>IF(N302="zákl. přenesená",J302,0)</f>
        <v>0</v>
      </c>
      <c r="BH302" s="230">
        <f>IF(N302="sníž. přenesená",J302,0)</f>
        <v>0</v>
      </c>
      <c r="BI302" s="230">
        <f>IF(N302="nulová",J302,0)</f>
        <v>0</v>
      </c>
      <c r="BJ302" s="17" t="s">
        <v>84</v>
      </c>
      <c r="BK302" s="230">
        <f>ROUND(I302*H302,2)</f>
        <v>0</v>
      </c>
      <c r="BL302" s="17" t="s">
        <v>2268</v>
      </c>
      <c r="BM302" s="229" t="s">
        <v>2607</v>
      </c>
    </row>
    <row r="303" s="2" customFormat="1">
      <c r="A303" s="38"/>
      <c r="B303" s="39"/>
      <c r="C303" s="40"/>
      <c r="D303" s="231" t="s">
        <v>153</v>
      </c>
      <c r="E303" s="40"/>
      <c r="F303" s="232" t="s">
        <v>2270</v>
      </c>
      <c r="G303" s="40"/>
      <c r="H303" s="40"/>
      <c r="I303" s="233"/>
      <c r="J303" s="40"/>
      <c r="K303" s="40"/>
      <c r="L303" s="44"/>
      <c r="M303" s="279"/>
      <c r="N303" s="280"/>
      <c r="O303" s="281"/>
      <c r="P303" s="281"/>
      <c r="Q303" s="281"/>
      <c r="R303" s="281"/>
      <c r="S303" s="281"/>
      <c r="T303" s="28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153</v>
      </c>
      <c r="AU303" s="17" t="s">
        <v>86</v>
      </c>
    </row>
    <row r="304" s="2" customFormat="1" ht="6.96" customHeight="1">
      <c r="A304" s="38"/>
      <c r="B304" s="66"/>
      <c r="C304" s="67"/>
      <c r="D304" s="67"/>
      <c r="E304" s="67"/>
      <c r="F304" s="67"/>
      <c r="G304" s="67"/>
      <c r="H304" s="67"/>
      <c r="I304" s="67"/>
      <c r="J304" s="67"/>
      <c r="K304" s="67"/>
      <c r="L304" s="44"/>
      <c r="M304" s="38"/>
      <c r="O304" s="38"/>
      <c r="P304" s="38"/>
      <c r="Q304" s="38"/>
      <c r="R304" s="38"/>
      <c r="S304" s="38"/>
      <c r="T304" s="38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</row>
  </sheetData>
  <sheetProtection sheet="1" autoFilter="0" formatColumns="0" formatRows="0" objects="1" scenarios="1" spinCount="100000" saltValue="58FYfV43/4xBu6844nvr+ESv5J0B+aFP9vKCLEqcJ2L8ZIeGxClDAdoOSiyraxsn+i9X0ORSTpUVGz5/a9DL7Q==" hashValue="Tnskd9+G0UkigoP7JHgeGTRFfFPyIrNnccfdTy+jkAT9GB18UfKjWbW37IO31QuRR/LC+lPA30PW1sMDVlQ4NQ==" algorithmName="SHA-512" password="CC35"/>
  <autoFilter ref="C127:K303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hyperlinks>
    <hyperlink ref="F132" r:id="rId1" display="https://podminky.urs.cz/item/CS_URS_2023_02/612135101"/>
    <hyperlink ref="F138" r:id="rId2" display="https://podminky.urs.cz/item/CS_URS_2023_02/974031132"/>
    <hyperlink ref="F140" r:id="rId3" display="https://podminky.urs.cz/item/CS_URS_2023_02/974031133"/>
    <hyperlink ref="F143" r:id="rId4" display="https://podminky.urs.cz/item/CS_URS_2023_02/997013501"/>
    <hyperlink ref="F145" r:id="rId5" display="https://podminky.urs.cz/item/CS_URS_2023_02/997013509"/>
    <hyperlink ref="F148" r:id="rId6" display="https://podminky.urs.cz/item/CS_URS_2023_02/997013603"/>
    <hyperlink ref="F151" r:id="rId7" display="https://podminky.urs.cz/item/CS_URS_2023_02/998011001"/>
    <hyperlink ref="F155" r:id="rId8" display="https://podminky.urs.cz/item/CS_URS_2023_02/732493810"/>
    <hyperlink ref="F159" r:id="rId9" display="https://podminky.urs.cz/item/CS_URS_2023_02/741112001"/>
    <hyperlink ref="F167" r:id="rId10" display="https://podminky.urs.cz/item/CS_URS_2023_02/741112002"/>
    <hyperlink ref="F170" r:id="rId11" display="https://podminky.urs.cz/item/CS_URS_2023_02/741112005"/>
    <hyperlink ref="F173" r:id="rId12" display="https://podminky.urs.cz/item/CS_URS_2023_02/741122015"/>
    <hyperlink ref="F178" r:id="rId13" display="https://podminky.urs.cz/item/CS_URS_2023_02/741122016"/>
    <hyperlink ref="F182" r:id="rId14" display="https://podminky.urs.cz/item/CS_URS_2023_02/741122031"/>
    <hyperlink ref="F189" r:id="rId15" display="https://podminky.urs.cz/item/CS_URS_2023_02/741125871"/>
    <hyperlink ref="F191" r:id="rId16" display="https://podminky.urs.cz/item/CS_URS_2023_02/741125873"/>
    <hyperlink ref="F193" r:id="rId17" display="https://podminky.urs.cz/item/CS_URS_2023_02/741210402"/>
    <hyperlink ref="F196" r:id="rId18" display="https://podminky.urs.cz/item/CS_URS_2023_02/741211813"/>
    <hyperlink ref="F198" r:id="rId19" display="https://podminky.urs.cz/item/CS_URS_2023_02/741310101"/>
    <hyperlink ref="F203" r:id="rId20" display="https://podminky.urs.cz/item/CS_URS_2023_02/741311813"/>
    <hyperlink ref="F205" r:id="rId21" display="https://podminky.urs.cz/item/CS_URS_2023_02/741313001"/>
    <hyperlink ref="F208" r:id="rId22" display="https://podminky.urs.cz/item/CS_URS_2023_02/741313051"/>
    <hyperlink ref="F211" r:id="rId23" display="https://podminky.urs.cz/item/CS_URS_2023_02/741315823"/>
    <hyperlink ref="F213" r:id="rId24" display="https://podminky.urs.cz/item/CS_URS_2023_02/741315823"/>
    <hyperlink ref="F215" r:id="rId25" display="https://podminky.urs.cz/item/CS_URS_2023_02/741320101"/>
    <hyperlink ref="F219" r:id="rId26" display="https://podminky.urs.cz/item/CS_URS_2023_02/741320161"/>
    <hyperlink ref="F223" r:id="rId27" display="https://podminky.urs.cz/item/CS_URS_2023_02/741321003"/>
    <hyperlink ref="F226" r:id="rId28" display="https://podminky.urs.cz/item/CS_URS_2023_02/741321811"/>
    <hyperlink ref="F228" r:id="rId29" display="https://podminky.urs.cz/item/CS_URS_2023_02/741371841"/>
    <hyperlink ref="F230" r:id="rId30" display="https://podminky.urs.cz/item/CS_URS_2023_02/741371844"/>
    <hyperlink ref="F232" r:id="rId31" display="https://podminky.urs.cz/item/CS_URS_2023_02/741372021"/>
    <hyperlink ref="F238" r:id="rId32" display="https://podminky.urs.cz/item/CS_URS_2023_02/741372061"/>
    <hyperlink ref="F242" r:id="rId33" display="https://podminky.urs.cz/item/CS_URS_2023_02/741375032"/>
    <hyperlink ref="F245" r:id="rId34" display="https://podminky.urs.cz/item/CS_URS_2023_02/741410021"/>
    <hyperlink ref="F249" r:id="rId35" display="https://podminky.urs.cz/item/CS_URS_2023_02/741410041"/>
    <hyperlink ref="F253" r:id="rId36" display="https://podminky.urs.cz/item/CS_URS_2023_02/741420011"/>
    <hyperlink ref="F257" r:id="rId37" display="https://podminky.urs.cz/item/CS_URS_2023_02/741420021"/>
    <hyperlink ref="F260" r:id="rId38" display="https://podminky.urs.cz/item/CS_URS_2023_02/741420022"/>
    <hyperlink ref="F264" r:id="rId39" display="https://podminky.urs.cz/item/CS_URS_2023_02/741420031"/>
    <hyperlink ref="F267" r:id="rId40" display="https://podminky.urs.cz/item/CS_URS_2023_02/741420051"/>
    <hyperlink ref="F270" r:id="rId41" display="https://podminky.urs.cz/item/CS_URS_2023_02/741420083"/>
    <hyperlink ref="F273" r:id="rId42" display="https://podminky.urs.cz/item/CS_URS_2023_02/741420101"/>
    <hyperlink ref="F276" r:id="rId43" display="https://podminky.urs.cz/item/CS_URS_2023_02/741421813"/>
    <hyperlink ref="F278" r:id="rId44" display="https://podminky.urs.cz/item/CS_URS_2023_02/741421833"/>
    <hyperlink ref="F281" r:id="rId45" display="https://podminky.urs.cz/item/CS_URS_2023_02/741421863"/>
    <hyperlink ref="F283" r:id="rId46" display="https://podminky.urs.cz/item/CS_URS_2023_02/741421871"/>
    <hyperlink ref="F285" r:id="rId47" display="https://podminky.urs.cz/item/CS_URS_2023_02/741430004"/>
    <hyperlink ref="F288" r:id="rId48" display="https://podminky.urs.cz/item/CS_URS_2023_02/741440031"/>
    <hyperlink ref="F292" r:id="rId49" display="https://podminky.urs.cz/item/CS_URS_2023_02/742210121"/>
    <hyperlink ref="F295" r:id="rId50" display="https://podminky.urs.cz/item/CS_URS_2023_02/742230006"/>
    <hyperlink ref="F299" r:id="rId51" display="https://podminky.urs.cz/item/CS_URS_2023_02/HZS2231"/>
    <hyperlink ref="F303" r:id="rId52" display="https://podminky.urs.cz/item/CS_URS_2023_02/013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Stavební úpravy, přístavba a nástavba objektu č. 26.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2608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4. 9. 2023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ROUND((SUM(BE120:BE142)),  2)</f>
        <v>0</v>
      </c>
      <c r="G33" s="38"/>
      <c r="H33" s="38"/>
      <c r="I33" s="155">
        <v>0.20999999999999999</v>
      </c>
      <c r="J33" s="154">
        <f>ROUND(((SUM(BE120:BE142))*I33),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ROUND((SUM(BF120:BF142)),  2)</f>
        <v>0</v>
      </c>
      <c r="G34" s="38"/>
      <c r="H34" s="38"/>
      <c r="I34" s="155">
        <v>0.12</v>
      </c>
      <c r="J34" s="154">
        <f>ROUND(((SUM(BF120:BF142))*I34),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ROUND((SUM(BG120:BG142)),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ROUND((SUM(BH120:BH142)),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ROUND((SUM(BI120:BI142)),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Stavební úpravy, přístavba a nástavba objektu č. 26.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04 - Vedlejší rozpočtové náklady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Drnholec nad Lubinou </v>
      </c>
      <c r="G89" s="40"/>
      <c r="H89" s="40"/>
      <c r="I89" s="32" t="s">
        <v>22</v>
      </c>
      <c r="J89" s="79" t="str">
        <f>IF(J12="","",J12)</f>
        <v>4. 9. 2023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Město Kopřivnice </v>
      </c>
      <c r="G91" s="40"/>
      <c r="H91" s="40"/>
      <c r="I91" s="32" t="s">
        <v>31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103</v>
      </c>
      <c r="D94" s="176"/>
      <c r="E94" s="176"/>
      <c r="F94" s="176"/>
      <c r="G94" s="176"/>
      <c r="H94" s="176"/>
      <c r="I94" s="176"/>
      <c r="J94" s="177" t="s">
        <v>104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105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s="9" customFormat="1" ht="24.96" customHeight="1">
      <c r="A97" s="9"/>
      <c r="B97" s="179"/>
      <c r="C97" s="180"/>
      <c r="D97" s="181" t="s">
        <v>1815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1816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2609</v>
      </c>
      <c r="E99" s="188"/>
      <c r="F99" s="188"/>
      <c r="G99" s="188"/>
      <c r="H99" s="188"/>
      <c r="I99" s="188"/>
      <c r="J99" s="189">
        <f>J125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2610</v>
      </c>
      <c r="E100" s="188"/>
      <c r="F100" s="188"/>
      <c r="G100" s="188"/>
      <c r="H100" s="188"/>
      <c r="I100" s="188"/>
      <c r="J100" s="189">
        <f>J138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129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4" t="str">
        <f>E7</f>
        <v>Stavební úpravy, přístavba a nástavba objektu č. 26.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100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 xml:space="preserve">04 - Vedlejší rozpočtové náklady 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Drnholec nad Lubinou </v>
      </c>
      <c r="G114" s="40"/>
      <c r="H114" s="40"/>
      <c r="I114" s="32" t="s">
        <v>22</v>
      </c>
      <c r="J114" s="79" t="str">
        <f>IF(J12="","",J12)</f>
        <v>4. 9. 2023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 xml:space="preserve">Město Kopřivnice </v>
      </c>
      <c r="G116" s="40"/>
      <c r="H116" s="40"/>
      <c r="I116" s="32" t="s">
        <v>31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29</v>
      </c>
      <c r="D117" s="40"/>
      <c r="E117" s="40"/>
      <c r="F117" s="27" t="str">
        <f>IF(E18="","",E18)</f>
        <v>Vyplň údaj</v>
      </c>
      <c r="G117" s="40"/>
      <c r="H117" s="40"/>
      <c r="I117" s="32" t="s">
        <v>34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130</v>
      </c>
      <c r="D119" s="194" t="s">
        <v>61</v>
      </c>
      <c r="E119" s="194" t="s">
        <v>57</v>
      </c>
      <c r="F119" s="194" t="s">
        <v>58</v>
      </c>
      <c r="G119" s="194" t="s">
        <v>131</v>
      </c>
      <c r="H119" s="194" t="s">
        <v>132</v>
      </c>
      <c r="I119" s="194" t="s">
        <v>133</v>
      </c>
      <c r="J119" s="194" t="s">
        <v>104</v>
      </c>
      <c r="K119" s="195" t="s">
        <v>134</v>
      </c>
      <c r="L119" s="196"/>
      <c r="M119" s="100" t="s">
        <v>1</v>
      </c>
      <c r="N119" s="101" t="s">
        <v>40</v>
      </c>
      <c r="O119" s="101" t="s">
        <v>135</v>
      </c>
      <c r="P119" s="101" t="s">
        <v>136</v>
      </c>
      <c r="Q119" s="101" t="s">
        <v>137</v>
      </c>
      <c r="R119" s="101" t="s">
        <v>138</v>
      </c>
      <c r="S119" s="101" t="s">
        <v>139</v>
      </c>
      <c r="T119" s="102" t="s">
        <v>140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141</v>
      </c>
      <c r="D120" s="40"/>
      <c r="E120" s="40"/>
      <c r="F120" s="40"/>
      <c r="G120" s="40"/>
      <c r="H120" s="40"/>
      <c r="I120" s="40"/>
      <c r="J120" s="197">
        <f>BK120</f>
        <v>0</v>
      </c>
      <c r="K120" s="40"/>
      <c r="L120" s="44"/>
      <c r="M120" s="103"/>
      <c r="N120" s="198"/>
      <c r="O120" s="104"/>
      <c r="P120" s="199">
        <f>P121</f>
        <v>0</v>
      </c>
      <c r="Q120" s="104"/>
      <c r="R120" s="199">
        <f>R121</f>
        <v>0</v>
      </c>
      <c r="S120" s="104"/>
      <c r="T120" s="200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75</v>
      </c>
      <c r="AU120" s="17" t="s">
        <v>106</v>
      </c>
      <c r="BK120" s="201">
        <f>BK121</f>
        <v>0</v>
      </c>
    </row>
    <row r="121" s="12" customFormat="1" ht="25.92" customHeight="1">
      <c r="A121" s="12"/>
      <c r="B121" s="202"/>
      <c r="C121" s="203"/>
      <c r="D121" s="204" t="s">
        <v>75</v>
      </c>
      <c r="E121" s="205" t="s">
        <v>2260</v>
      </c>
      <c r="F121" s="205" t="s">
        <v>2261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P122+P125+P138</f>
        <v>0</v>
      </c>
      <c r="Q121" s="210"/>
      <c r="R121" s="211">
        <f>R122+R125+R138</f>
        <v>0</v>
      </c>
      <c r="S121" s="210"/>
      <c r="T121" s="212">
        <f>T122+T125+T138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186</v>
      </c>
      <c r="AT121" s="214" t="s">
        <v>75</v>
      </c>
      <c r="AU121" s="214" t="s">
        <v>76</v>
      </c>
      <c r="AY121" s="213" t="s">
        <v>144</v>
      </c>
      <c r="BK121" s="215">
        <f>BK122+BK125+BK138</f>
        <v>0</v>
      </c>
    </row>
    <row r="122" s="12" customFormat="1" ht="22.8" customHeight="1">
      <c r="A122" s="12"/>
      <c r="B122" s="202"/>
      <c r="C122" s="203"/>
      <c r="D122" s="204" t="s">
        <v>75</v>
      </c>
      <c r="E122" s="216" t="s">
        <v>2262</v>
      </c>
      <c r="F122" s="216" t="s">
        <v>2263</v>
      </c>
      <c r="G122" s="203"/>
      <c r="H122" s="203"/>
      <c r="I122" s="206"/>
      <c r="J122" s="217">
        <f>BK122</f>
        <v>0</v>
      </c>
      <c r="K122" s="203"/>
      <c r="L122" s="208"/>
      <c r="M122" s="209"/>
      <c r="N122" s="210"/>
      <c r="O122" s="210"/>
      <c r="P122" s="211">
        <f>SUM(P123:P124)</f>
        <v>0</v>
      </c>
      <c r="Q122" s="210"/>
      <c r="R122" s="211">
        <f>SUM(R123:R124)</f>
        <v>0</v>
      </c>
      <c r="S122" s="210"/>
      <c r="T122" s="212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186</v>
      </c>
      <c r="AT122" s="214" t="s">
        <v>75</v>
      </c>
      <c r="AU122" s="214" t="s">
        <v>84</v>
      </c>
      <c r="AY122" s="213" t="s">
        <v>144</v>
      </c>
      <c r="BK122" s="215">
        <f>SUM(BK123:BK124)</f>
        <v>0</v>
      </c>
    </row>
    <row r="123" s="2" customFormat="1" ht="16.5" customHeight="1">
      <c r="A123" s="38"/>
      <c r="B123" s="39"/>
      <c r="C123" s="218" t="s">
        <v>219</v>
      </c>
      <c r="D123" s="218" t="s">
        <v>146</v>
      </c>
      <c r="E123" s="219" t="s">
        <v>2265</v>
      </c>
      <c r="F123" s="220" t="s">
        <v>2611</v>
      </c>
      <c r="G123" s="221" t="s">
        <v>2295</v>
      </c>
      <c r="H123" s="222">
        <v>1</v>
      </c>
      <c r="I123" s="223"/>
      <c r="J123" s="224">
        <f>ROUND(I123*H123,2)</f>
        <v>0</v>
      </c>
      <c r="K123" s="220" t="s">
        <v>150</v>
      </c>
      <c r="L123" s="44"/>
      <c r="M123" s="225" t="s">
        <v>1</v>
      </c>
      <c r="N123" s="226" t="s">
        <v>41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2268</v>
      </c>
      <c r="AT123" s="229" t="s">
        <v>146</v>
      </c>
      <c r="AU123" s="229" t="s">
        <v>86</v>
      </c>
      <c r="AY123" s="17" t="s">
        <v>144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84</v>
      </c>
      <c r="BK123" s="230">
        <f>ROUND(I123*H123,2)</f>
        <v>0</v>
      </c>
      <c r="BL123" s="17" t="s">
        <v>2268</v>
      </c>
      <c r="BM123" s="229" t="s">
        <v>2612</v>
      </c>
    </row>
    <row r="124" s="2" customFormat="1">
      <c r="A124" s="38"/>
      <c r="B124" s="39"/>
      <c r="C124" s="40"/>
      <c r="D124" s="231" t="s">
        <v>153</v>
      </c>
      <c r="E124" s="40"/>
      <c r="F124" s="232" t="s">
        <v>2270</v>
      </c>
      <c r="G124" s="40"/>
      <c r="H124" s="40"/>
      <c r="I124" s="233"/>
      <c r="J124" s="40"/>
      <c r="K124" s="40"/>
      <c r="L124" s="44"/>
      <c r="M124" s="234"/>
      <c r="N124" s="235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153</v>
      </c>
      <c r="AU124" s="17" t="s">
        <v>86</v>
      </c>
    </row>
    <row r="125" s="12" customFormat="1" ht="22.8" customHeight="1">
      <c r="A125" s="12"/>
      <c r="B125" s="202"/>
      <c r="C125" s="203"/>
      <c r="D125" s="204" t="s">
        <v>75</v>
      </c>
      <c r="E125" s="216" t="s">
        <v>2613</v>
      </c>
      <c r="F125" s="216" t="s">
        <v>2614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f>SUM(P126:P137)</f>
        <v>0</v>
      </c>
      <c r="Q125" s="210"/>
      <c r="R125" s="211">
        <f>SUM(R126:R137)</f>
        <v>0</v>
      </c>
      <c r="S125" s="210"/>
      <c r="T125" s="212">
        <f>SUM(T126:T137)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186</v>
      </c>
      <c r="AT125" s="214" t="s">
        <v>75</v>
      </c>
      <c r="AU125" s="214" t="s">
        <v>84</v>
      </c>
      <c r="AY125" s="213" t="s">
        <v>144</v>
      </c>
      <c r="BK125" s="215">
        <f>SUM(BK126:BK137)</f>
        <v>0</v>
      </c>
    </row>
    <row r="126" s="2" customFormat="1" ht="16.5" customHeight="1">
      <c r="A126" s="38"/>
      <c r="B126" s="39"/>
      <c r="C126" s="218" t="s">
        <v>197</v>
      </c>
      <c r="D126" s="218" t="s">
        <v>146</v>
      </c>
      <c r="E126" s="219" t="s">
        <v>2615</v>
      </c>
      <c r="F126" s="220" t="s">
        <v>2614</v>
      </c>
      <c r="G126" s="221" t="s">
        <v>2267</v>
      </c>
      <c r="H126" s="222">
        <v>1</v>
      </c>
      <c r="I126" s="223"/>
      <c r="J126" s="224">
        <f>ROUND(I126*H126,2)</f>
        <v>0</v>
      </c>
      <c r="K126" s="220" t="s">
        <v>150</v>
      </c>
      <c r="L126" s="44"/>
      <c r="M126" s="225" t="s">
        <v>1</v>
      </c>
      <c r="N126" s="226" t="s">
        <v>41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2268</v>
      </c>
      <c r="AT126" s="229" t="s">
        <v>146</v>
      </c>
      <c r="AU126" s="229" t="s">
        <v>86</v>
      </c>
      <c r="AY126" s="17" t="s">
        <v>144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84</v>
      </c>
      <c r="BK126" s="230">
        <f>ROUND(I126*H126,2)</f>
        <v>0</v>
      </c>
      <c r="BL126" s="17" t="s">
        <v>2268</v>
      </c>
      <c r="BM126" s="229" t="s">
        <v>2616</v>
      </c>
    </row>
    <row r="127" s="2" customFormat="1">
      <c r="A127" s="38"/>
      <c r="B127" s="39"/>
      <c r="C127" s="40"/>
      <c r="D127" s="231" t="s">
        <v>153</v>
      </c>
      <c r="E127" s="40"/>
      <c r="F127" s="232" t="s">
        <v>2617</v>
      </c>
      <c r="G127" s="40"/>
      <c r="H127" s="40"/>
      <c r="I127" s="233"/>
      <c r="J127" s="40"/>
      <c r="K127" s="40"/>
      <c r="L127" s="44"/>
      <c r="M127" s="234"/>
      <c r="N127" s="235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153</v>
      </c>
      <c r="AU127" s="17" t="s">
        <v>86</v>
      </c>
    </row>
    <row r="128" s="2" customFormat="1" ht="16.5" customHeight="1">
      <c r="A128" s="38"/>
      <c r="B128" s="39"/>
      <c r="C128" s="218" t="s">
        <v>186</v>
      </c>
      <c r="D128" s="218" t="s">
        <v>146</v>
      </c>
      <c r="E128" s="219" t="s">
        <v>2618</v>
      </c>
      <c r="F128" s="220" t="s">
        <v>2619</v>
      </c>
      <c r="G128" s="221" t="s">
        <v>2267</v>
      </c>
      <c r="H128" s="222">
        <v>1</v>
      </c>
      <c r="I128" s="223"/>
      <c r="J128" s="224">
        <f>ROUND(I128*H128,2)</f>
        <v>0</v>
      </c>
      <c r="K128" s="220" t="s">
        <v>150</v>
      </c>
      <c r="L128" s="44"/>
      <c r="M128" s="225" t="s">
        <v>1</v>
      </c>
      <c r="N128" s="226" t="s">
        <v>41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2268</v>
      </c>
      <c r="AT128" s="229" t="s">
        <v>146</v>
      </c>
      <c r="AU128" s="229" t="s">
        <v>86</v>
      </c>
      <c r="AY128" s="17" t="s">
        <v>144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84</v>
      </c>
      <c r="BK128" s="230">
        <f>ROUND(I128*H128,2)</f>
        <v>0</v>
      </c>
      <c r="BL128" s="17" t="s">
        <v>2268</v>
      </c>
      <c r="BM128" s="229" t="s">
        <v>2620</v>
      </c>
    </row>
    <row r="129" s="2" customFormat="1">
      <c r="A129" s="38"/>
      <c r="B129" s="39"/>
      <c r="C129" s="40"/>
      <c r="D129" s="231" t="s">
        <v>153</v>
      </c>
      <c r="E129" s="40"/>
      <c r="F129" s="232" t="s">
        <v>2621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153</v>
      </c>
      <c r="AU129" s="17" t="s">
        <v>86</v>
      </c>
    </row>
    <row r="130" s="2" customFormat="1" ht="16.5" customHeight="1">
      <c r="A130" s="38"/>
      <c r="B130" s="39"/>
      <c r="C130" s="218" t="s">
        <v>86</v>
      </c>
      <c r="D130" s="218" t="s">
        <v>146</v>
      </c>
      <c r="E130" s="219" t="s">
        <v>2622</v>
      </c>
      <c r="F130" s="220" t="s">
        <v>2623</v>
      </c>
      <c r="G130" s="221" t="s">
        <v>2267</v>
      </c>
      <c r="H130" s="222">
        <v>1</v>
      </c>
      <c r="I130" s="223"/>
      <c r="J130" s="224">
        <f>ROUND(I130*H130,2)</f>
        <v>0</v>
      </c>
      <c r="K130" s="220" t="s">
        <v>150</v>
      </c>
      <c r="L130" s="44"/>
      <c r="M130" s="225" t="s">
        <v>1</v>
      </c>
      <c r="N130" s="226" t="s">
        <v>41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2268</v>
      </c>
      <c r="AT130" s="229" t="s">
        <v>146</v>
      </c>
      <c r="AU130" s="229" t="s">
        <v>86</v>
      </c>
      <c r="AY130" s="17" t="s">
        <v>144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84</v>
      </c>
      <c r="BK130" s="230">
        <f>ROUND(I130*H130,2)</f>
        <v>0</v>
      </c>
      <c r="BL130" s="17" t="s">
        <v>2268</v>
      </c>
      <c r="BM130" s="229" t="s">
        <v>2624</v>
      </c>
    </row>
    <row r="131" s="2" customFormat="1">
      <c r="A131" s="38"/>
      <c r="B131" s="39"/>
      <c r="C131" s="40"/>
      <c r="D131" s="231" t="s">
        <v>153</v>
      </c>
      <c r="E131" s="40"/>
      <c r="F131" s="232" t="s">
        <v>2625</v>
      </c>
      <c r="G131" s="40"/>
      <c r="H131" s="40"/>
      <c r="I131" s="233"/>
      <c r="J131" s="40"/>
      <c r="K131" s="40"/>
      <c r="L131" s="44"/>
      <c r="M131" s="234"/>
      <c r="N131" s="23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153</v>
      </c>
      <c r="AU131" s="17" t="s">
        <v>86</v>
      </c>
    </row>
    <row r="132" s="2" customFormat="1" ht="16.5" customHeight="1">
      <c r="A132" s="38"/>
      <c r="B132" s="39"/>
      <c r="C132" s="218" t="s">
        <v>84</v>
      </c>
      <c r="D132" s="218" t="s">
        <v>146</v>
      </c>
      <c r="E132" s="219" t="s">
        <v>2626</v>
      </c>
      <c r="F132" s="220" t="s">
        <v>2627</v>
      </c>
      <c r="G132" s="221" t="s">
        <v>2267</v>
      </c>
      <c r="H132" s="222">
        <v>1</v>
      </c>
      <c r="I132" s="223"/>
      <c r="J132" s="224">
        <f>ROUND(I132*H132,2)</f>
        <v>0</v>
      </c>
      <c r="K132" s="220" t="s">
        <v>150</v>
      </c>
      <c r="L132" s="44"/>
      <c r="M132" s="225" t="s">
        <v>1</v>
      </c>
      <c r="N132" s="226" t="s">
        <v>41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2268</v>
      </c>
      <c r="AT132" s="229" t="s">
        <v>146</v>
      </c>
      <c r="AU132" s="229" t="s">
        <v>86</v>
      </c>
      <c r="AY132" s="17" t="s">
        <v>144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84</v>
      </c>
      <c r="BK132" s="230">
        <f>ROUND(I132*H132,2)</f>
        <v>0</v>
      </c>
      <c r="BL132" s="17" t="s">
        <v>2268</v>
      </c>
      <c r="BM132" s="229" t="s">
        <v>2628</v>
      </c>
    </row>
    <row r="133" s="2" customFormat="1">
      <c r="A133" s="38"/>
      <c r="B133" s="39"/>
      <c r="C133" s="40"/>
      <c r="D133" s="231" t="s">
        <v>153</v>
      </c>
      <c r="E133" s="40"/>
      <c r="F133" s="232" t="s">
        <v>2629</v>
      </c>
      <c r="G133" s="40"/>
      <c r="H133" s="40"/>
      <c r="I133" s="233"/>
      <c r="J133" s="40"/>
      <c r="K133" s="40"/>
      <c r="L133" s="44"/>
      <c r="M133" s="234"/>
      <c r="N133" s="23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153</v>
      </c>
      <c r="AU133" s="17" t="s">
        <v>86</v>
      </c>
    </row>
    <row r="134" s="2" customFormat="1" ht="24.15" customHeight="1">
      <c r="A134" s="38"/>
      <c r="B134" s="39"/>
      <c r="C134" s="218" t="s">
        <v>174</v>
      </c>
      <c r="D134" s="218" t="s">
        <v>146</v>
      </c>
      <c r="E134" s="219" t="s">
        <v>2630</v>
      </c>
      <c r="F134" s="220" t="s">
        <v>2631</v>
      </c>
      <c r="G134" s="221" t="s">
        <v>2267</v>
      </c>
      <c r="H134" s="222">
        <v>1</v>
      </c>
      <c r="I134" s="223"/>
      <c r="J134" s="224">
        <f>ROUND(I134*H134,2)</f>
        <v>0</v>
      </c>
      <c r="K134" s="220" t="s">
        <v>150</v>
      </c>
      <c r="L134" s="44"/>
      <c r="M134" s="225" t="s">
        <v>1</v>
      </c>
      <c r="N134" s="226" t="s">
        <v>41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2268</v>
      </c>
      <c r="AT134" s="229" t="s">
        <v>146</v>
      </c>
      <c r="AU134" s="229" t="s">
        <v>86</v>
      </c>
      <c r="AY134" s="17" t="s">
        <v>144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84</v>
      </c>
      <c r="BK134" s="230">
        <f>ROUND(I134*H134,2)</f>
        <v>0</v>
      </c>
      <c r="BL134" s="17" t="s">
        <v>2268</v>
      </c>
      <c r="BM134" s="229" t="s">
        <v>2632</v>
      </c>
    </row>
    <row r="135" s="2" customFormat="1">
      <c r="A135" s="38"/>
      <c r="B135" s="39"/>
      <c r="C135" s="40"/>
      <c r="D135" s="231" t="s">
        <v>153</v>
      </c>
      <c r="E135" s="40"/>
      <c r="F135" s="232" t="s">
        <v>2633</v>
      </c>
      <c r="G135" s="40"/>
      <c r="H135" s="40"/>
      <c r="I135" s="233"/>
      <c r="J135" s="40"/>
      <c r="K135" s="40"/>
      <c r="L135" s="44"/>
      <c r="M135" s="234"/>
      <c r="N135" s="23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153</v>
      </c>
      <c r="AU135" s="17" t="s">
        <v>86</v>
      </c>
    </row>
    <row r="136" s="2" customFormat="1" ht="16.5" customHeight="1">
      <c r="A136" s="38"/>
      <c r="B136" s="39"/>
      <c r="C136" s="218" t="s">
        <v>151</v>
      </c>
      <c r="D136" s="218" t="s">
        <v>146</v>
      </c>
      <c r="E136" s="219" t="s">
        <v>2634</v>
      </c>
      <c r="F136" s="220" t="s">
        <v>2635</v>
      </c>
      <c r="G136" s="221" t="s">
        <v>2267</v>
      </c>
      <c r="H136" s="222">
        <v>1</v>
      </c>
      <c r="I136" s="223"/>
      <c r="J136" s="224">
        <f>ROUND(I136*H136,2)</f>
        <v>0</v>
      </c>
      <c r="K136" s="220" t="s">
        <v>150</v>
      </c>
      <c r="L136" s="44"/>
      <c r="M136" s="225" t="s">
        <v>1</v>
      </c>
      <c r="N136" s="226" t="s">
        <v>41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2268</v>
      </c>
      <c r="AT136" s="229" t="s">
        <v>146</v>
      </c>
      <c r="AU136" s="229" t="s">
        <v>86</v>
      </c>
      <c r="AY136" s="17" t="s">
        <v>144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84</v>
      </c>
      <c r="BK136" s="230">
        <f>ROUND(I136*H136,2)</f>
        <v>0</v>
      </c>
      <c r="BL136" s="17" t="s">
        <v>2268</v>
      </c>
      <c r="BM136" s="229" t="s">
        <v>2636</v>
      </c>
    </row>
    <row r="137" s="2" customFormat="1">
      <c r="A137" s="38"/>
      <c r="B137" s="39"/>
      <c r="C137" s="40"/>
      <c r="D137" s="231" t="s">
        <v>153</v>
      </c>
      <c r="E137" s="40"/>
      <c r="F137" s="232" t="s">
        <v>2637</v>
      </c>
      <c r="G137" s="40"/>
      <c r="H137" s="40"/>
      <c r="I137" s="233"/>
      <c r="J137" s="40"/>
      <c r="K137" s="40"/>
      <c r="L137" s="44"/>
      <c r="M137" s="234"/>
      <c r="N137" s="23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153</v>
      </c>
      <c r="AU137" s="17" t="s">
        <v>86</v>
      </c>
    </row>
    <row r="138" s="12" customFormat="1" ht="22.8" customHeight="1">
      <c r="A138" s="12"/>
      <c r="B138" s="202"/>
      <c r="C138" s="203"/>
      <c r="D138" s="204" t="s">
        <v>75</v>
      </c>
      <c r="E138" s="216" t="s">
        <v>2638</v>
      </c>
      <c r="F138" s="216" t="s">
        <v>2639</v>
      </c>
      <c r="G138" s="203"/>
      <c r="H138" s="203"/>
      <c r="I138" s="206"/>
      <c r="J138" s="217">
        <f>BK138</f>
        <v>0</v>
      </c>
      <c r="K138" s="203"/>
      <c r="L138" s="208"/>
      <c r="M138" s="209"/>
      <c r="N138" s="210"/>
      <c r="O138" s="210"/>
      <c r="P138" s="211">
        <f>SUM(P139:P142)</f>
        <v>0</v>
      </c>
      <c r="Q138" s="210"/>
      <c r="R138" s="211">
        <f>SUM(R139:R142)</f>
        <v>0</v>
      </c>
      <c r="S138" s="210"/>
      <c r="T138" s="212">
        <f>SUM(T139:T142)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186</v>
      </c>
      <c r="AT138" s="214" t="s">
        <v>75</v>
      </c>
      <c r="AU138" s="214" t="s">
        <v>84</v>
      </c>
      <c r="AY138" s="213" t="s">
        <v>144</v>
      </c>
      <c r="BK138" s="215">
        <f>SUM(BK139:BK142)</f>
        <v>0</v>
      </c>
    </row>
    <row r="139" s="2" customFormat="1" ht="16.5" customHeight="1">
      <c r="A139" s="38"/>
      <c r="B139" s="39"/>
      <c r="C139" s="218" t="s">
        <v>192</v>
      </c>
      <c r="D139" s="218" t="s">
        <v>146</v>
      </c>
      <c r="E139" s="219" t="s">
        <v>2640</v>
      </c>
      <c r="F139" s="220" t="s">
        <v>2641</v>
      </c>
      <c r="G139" s="221" t="s">
        <v>2267</v>
      </c>
      <c r="H139" s="222">
        <v>1</v>
      </c>
      <c r="I139" s="223"/>
      <c r="J139" s="224">
        <f>ROUND(I139*H139,2)</f>
        <v>0</v>
      </c>
      <c r="K139" s="220" t="s">
        <v>150</v>
      </c>
      <c r="L139" s="44"/>
      <c r="M139" s="225" t="s">
        <v>1</v>
      </c>
      <c r="N139" s="226" t="s">
        <v>41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2268</v>
      </c>
      <c r="AT139" s="229" t="s">
        <v>146</v>
      </c>
      <c r="AU139" s="229" t="s">
        <v>86</v>
      </c>
      <c r="AY139" s="17" t="s">
        <v>144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84</v>
      </c>
      <c r="BK139" s="230">
        <f>ROUND(I139*H139,2)</f>
        <v>0</v>
      </c>
      <c r="BL139" s="17" t="s">
        <v>2268</v>
      </c>
      <c r="BM139" s="229" t="s">
        <v>2642</v>
      </c>
    </row>
    <row r="140" s="2" customFormat="1">
      <c r="A140" s="38"/>
      <c r="B140" s="39"/>
      <c r="C140" s="40"/>
      <c r="D140" s="231" t="s">
        <v>153</v>
      </c>
      <c r="E140" s="40"/>
      <c r="F140" s="232" t="s">
        <v>2643</v>
      </c>
      <c r="G140" s="40"/>
      <c r="H140" s="40"/>
      <c r="I140" s="233"/>
      <c r="J140" s="40"/>
      <c r="K140" s="40"/>
      <c r="L140" s="44"/>
      <c r="M140" s="234"/>
      <c r="N140" s="235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153</v>
      </c>
      <c r="AU140" s="17" t="s">
        <v>86</v>
      </c>
    </row>
    <row r="141" s="2" customFormat="1" ht="24.15" customHeight="1">
      <c r="A141" s="38"/>
      <c r="B141" s="39"/>
      <c r="C141" s="218" t="s">
        <v>201</v>
      </c>
      <c r="D141" s="218" t="s">
        <v>146</v>
      </c>
      <c r="E141" s="219" t="s">
        <v>2644</v>
      </c>
      <c r="F141" s="220" t="s">
        <v>2645</v>
      </c>
      <c r="G141" s="221" t="s">
        <v>2267</v>
      </c>
      <c r="H141" s="222">
        <v>1</v>
      </c>
      <c r="I141" s="223"/>
      <c r="J141" s="224">
        <f>ROUND(I141*H141,2)</f>
        <v>0</v>
      </c>
      <c r="K141" s="220" t="s">
        <v>150</v>
      </c>
      <c r="L141" s="44"/>
      <c r="M141" s="225" t="s">
        <v>1</v>
      </c>
      <c r="N141" s="226" t="s">
        <v>41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2268</v>
      </c>
      <c r="AT141" s="229" t="s">
        <v>146</v>
      </c>
      <c r="AU141" s="229" t="s">
        <v>86</v>
      </c>
      <c r="AY141" s="17" t="s">
        <v>144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84</v>
      </c>
      <c r="BK141" s="230">
        <f>ROUND(I141*H141,2)</f>
        <v>0</v>
      </c>
      <c r="BL141" s="17" t="s">
        <v>2268</v>
      </c>
      <c r="BM141" s="229" t="s">
        <v>2646</v>
      </c>
    </row>
    <row r="142" s="2" customFormat="1">
      <c r="A142" s="38"/>
      <c r="B142" s="39"/>
      <c r="C142" s="40"/>
      <c r="D142" s="231" t="s">
        <v>153</v>
      </c>
      <c r="E142" s="40"/>
      <c r="F142" s="232" t="s">
        <v>2647</v>
      </c>
      <c r="G142" s="40"/>
      <c r="H142" s="40"/>
      <c r="I142" s="233"/>
      <c r="J142" s="40"/>
      <c r="K142" s="40"/>
      <c r="L142" s="44"/>
      <c r="M142" s="279"/>
      <c r="N142" s="280"/>
      <c r="O142" s="281"/>
      <c r="P142" s="281"/>
      <c r="Q142" s="281"/>
      <c r="R142" s="281"/>
      <c r="S142" s="281"/>
      <c r="T142" s="28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153</v>
      </c>
      <c r="AU142" s="17" t="s">
        <v>86</v>
      </c>
    </row>
    <row r="143" s="2" customFormat="1" ht="6.96" customHeight="1">
      <c r="A143" s="38"/>
      <c r="B143" s="66"/>
      <c r="C143" s="67"/>
      <c r="D143" s="67"/>
      <c r="E143" s="67"/>
      <c r="F143" s="67"/>
      <c r="G143" s="67"/>
      <c r="H143" s="67"/>
      <c r="I143" s="67"/>
      <c r="J143" s="67"/>
      <c r="K143" s="67"/>
      <c r="L143" s="44"/>
      <c r="M143" s="38"/>
      <c r="O143" s="38"/>
      <c r="P143" s="38"/>
      <c r="Q143" s="38"/>
      <c r="R143" s="38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</sheetData>
  <sheetProtection sheet="1" autoFilter="0" formatColumns="0" formatRows="0" objects="1" scenarios="1" spinCount="100000" saltValue="Bq6mz9X3kkypcSfgFsWpzmyu5PyF4UQIwYXuZSNyaDekUHqNUlua/0zO8ArrWU038rZu1puAskIzEkVHfEHw/g==" hashValue="Y+tBNfXMfWvEY5wNLtBzr7UZ8sjrWAjjPbXgMKKKsmMzvzpIrx12ku/U2zKVG5reblkQP/goe8UiYhg6LG9KvQ==" algorithmName="SHA-512" password="CC35"/>
  <autoFilter ref="C119:K142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hyperlinks>
    <hyperlink ref="F124" r:id="rId1" display="https://podminky.urs.cz/item/CS_URS_2023_02/013002000"/>
    <hyperlink ref="F127" r:id="rId2" display="https://podminky.urs.cz/item/CS_URS_2023_02/030001000"/>
    <hyperlink ref="F129" r:id="rId3" display="https://podminky.urs.cz/item/CS_URS_2023_02/032103000"/>
    <hyperlink ref="F131" r:id="rId4" display="https://podminky.urs.cz/item/CS_URS_2023_02/033103000"/>
    <hyperlink ref="F133" r:id="rId5" display="https://podminky.urs.cz/item/CS_URS_2023_02/034103000"/>
    <hyperlink ref="F135" r:id="rId6" display="https://podminky.urs.cz/item/CS_URS_2023_02/034203000"/>
    <hyperlink ref="F137" r:id="rId7" display="https://podminky.urs.cz/item/CS_URS_2023_02/035103001"/>
    <hyperlink ref="F140" r:id="rId8" display="https://podminky.urs.cz/item/CS_URS_2023_02/043154000"/>
    <hyperlink ref="F142" r:id="rId9" display="https://podminky.urs.cz/item/CS_URS_2023_02/0440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Stavební úpravy, přístavba a nástavba objektu č. 26.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2648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4. 9. 2023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ROUND((SUM(BE126:BE308)),  2)</f>
        <v>0</v>
      </c>
      <c r="G33" s="38"/>
      <c r="H33" s="38"/>
      <c r="I33" s="155">
        <v>0.20999999999999999</v>
      </c>
      <c r="J33" s="154">
        <f>ROUND(((SUM(BE126:BE308))*I33),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ROUND((SUM(BF126:BF308)),  2)</f>
        <v>0</v>
      </c>
      <c r="G34" s="38"/>
      <c r="H34" s="38"/>
      <c r="I34" s="155">
        <v>0.12</v>
      </c>
      <c r="J34" s="154">
        <f>ROUND(((SUM(BF126:BF308))*I34),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ROUND((SUM(BG126:BG308)),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ROUND((SUM(BH126:BH308)),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ROUND((SUM(BI126:BI308)),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Stavební úpravy, přístavba a nástavba objektu č. 26.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05 - Zateplení objektu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Drnholec nad Lubinou </v>
      </c>
      <c r="G89" s="40"/>
      <c r="H89" s="40"/>
      <c r="I89" s="32" t="s">
        <v>22</v>
      </c>
      <c r="J89" s="79" t="str">
        <f>IF(J12="","",J12)</f>
        <v>4. 9. 2023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Město Kopřivnice </v>
      </c>
      <c r="G91" s="40"/>
      <c r="H91" s="40"/>
      <c r="I91" s="32" t="s">
        <v>31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103</v>
      </c>
      <c r="D94" s="176"/>
      <c r="E94" s="176"/>
      <c r="F94" s="176"/>
      <c r="G94" s="176"/>
      <c r="H94" s="176"/>
      <c r="I94" s="176"/>
      <c r="J94" s="177" t="s">
        <v>104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105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s="9" customFormat="1" ht="24.96" customHeight="1">
      <c r="A97" s="9"/>
      <c r="B97" s="179"/>
      <c r="C97" s="180"/>
      <c r="D97" s="181" t="s">
        <v>107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112</v>
      </c>
      <c r="E98" s="188"/>
      <c r="F98" s="188"/>
      <c r="G98" s="188"/>
      <c r="H98" s="188"/>
      <c r="I98" s="188"/>
      <c r="J98" s="189">
        <f>J128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113</v>
      </c>
      <c r="E99" s="188"/>
      <c r="F99" s="188"/>
      <c r="G99" s="188"/>
      <c r="H99" s="188"/>
      <c r="I99" s="188"/>
      <c r="J99" s="189">
        <f>J169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114</v>
      </c>
      <c r="E100" s="188"/>
      <c r="F100" s="188"/>
      <c r="G100" s="188"/>
      <c r="H100" s="188"/>
      <c r="I100" s="188"/>
      <c r="J100" s="189">
        <f>J191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1802</v>
      </c>
      <c r="E101" s="188"/>
      <c r="F101" s="188"/>
      <c r="G101" s="188"/>
      <c r="H101" s="188"/>
      <c r="I101" s="188"/>
      <c r="J101" s="189">
        <f>J203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9"/>
      <c r="C102" s="180"/>
      <c r="D102" s="181" t="s">
        <v>115</v>
      </c>
      <c r="E102" s="182"/>
      <c r="F102" s="182"/>
      <c r="G102" s="182"/>
      <c r="H102" s="182"/>
      <c r="I102" s="182"/>
      <c r="J102" s="183">
        <f>J206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5"/>
      <c r="C103" s="186"/>
      <c r="D103" s="187" t="s">
        <v>117</v>
      </c>
      <c r="E103" s="188"/>
      <c r="F103" s="188"/>
      <c r="G103" s="188"/>
      <c r="H103" s="188"/>
      <c r="I103" s="188"/>
      <c r="J103" s="189">
        <f>J207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120</v>
      </c>
      <c r="E104" s="188"/>
      <c r="F104" s="188"/>
      <c r="G104" s="188"/>
      <c r="H104" s="188"/>
      <c r="I104" s="188"/>
      <c r="J104" s="189">
        <f>J232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122</v>
      </c>
      <c r="E105" s="188"/>
      <c r="F105" s="188"/>
      <c r="G105" s="188"/>
      <c r="H105" s="188"/>
      <c r="I105" s="188"/>
      <c r="J105" s="189">
        <f>J262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123</v>
      </c>
      <c r="E106" s="188"/>
      <c r="F106" s="188"/>
      <c r="G106" s="188"/>
      <c r="H106" s="188"/>
      <c r="I106" s="188"/>
      <c r="J106" s="189">
        <f>J300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129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74" t="str">
        <f>E7</f>
        <v>Stavební úpravy, přístavba a nástavba objektu č. 26.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100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05 - Zateplení objektu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 xml:space="preserve">Drnholec nad Lubinou </v>
      </c>
      <c r="G120" s="40"/>
      <c r="H120" s="40"/>
      <c r="I120" s="32" t="s">
        <v>22</v>
      </c>
      <c r="J120" s="79" t="str">
        <f>IF(J12="","",J12)</f>
        <v>4. 9. 2023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 xml:space="preserve">Město Kopřivnice </v>
      </c>
      <c r="G122" s="40"/>
      <c r="H122" s="40"/>
      <c r="I122" s="32" t="s">
        <v>31</v>
      </c>
      <c r="J122" s="36" t="str">
        <f>E21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29</v>
      </c>
      <c r="D123" s="40"/>
      <c r="E123" s="40"/>
      <c r="F123" s="27" t="str">
        <f>IF(E18="","",E18)</f>
        <v>Vyplň údaj</v>
      </c>
      <c r="G123" s="40"/>
      <c r="H123" s="40"/>
      <c r="I123" s="32" t="s">
        <v>34</v>
      </c>
      <c r="J123" s="36" t="str">
        <f>E24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1"/>
      <c r="B125" s="192"/>
      <c r="C125" s="193" t="s">
        <v>130</v>
      </c>
      <c r="D125" s="194" t="s">
        <v>61</v>
      </c>
      <c r="E125" s="194" t="s">
        <v>57</v>
      </c>
      <c r="F125" s="194" t="s">
        <v>58</v>
      </c>
      <c r="G125" s="194" t="s">
        <v>131</v>
      </c>
      <c r="H125" s="194" t="s">
        <v>132</v>
      </c>
      <c r="I125" s="194" t="s">
        <v>133</v>
      </c>
      <c r="J125" s="194" t="s">
        <v>104</v>
      </c>
      <c r="K125" s="195" t="s">
        <v>134</v>
      </c>
      <c r="L125" s="196"/>
      <c r="M125" s="100" t="s">
        <v>1</v>
      </c>
      <c r="N125" s="101" t="s">
        <v>40</v>
      </c>
      <c r="O125" s="101" t="s">
        <v>135</v>
      </c>
      <c r="P125" s="101" t="s">
        <v>136</v>
      </c>
      <c r="Q125" s="101" t="s">
        <v>137</v>
      </c>
      <c r="R125" s="101" t="s">
        <v>138</v>
      </c>
      <c r="S125" s="101" t="s">
        <v>139</v>
      </c>
      <c r="T125" s="102" t="s">
        <v>140</v>
      </c>
      <c r="U125" s="191"/>
      <c r="V125" s="191"/>
      <c r="W125" s="191"/>
      <c r="X125" s="191"/>
      <c r="Y125" s="191"/>
      <c r="Z125" s="191"/>
      <c r="AA125" s="191"/>
      <c r="AB125" s="191"/>
      <c r="AC125" s="191"/>
      <c r="AD125" s="191"/>
      <c r="AE125" s="191"/>
    </row>
    <row r="126" s="2" customFormat="1" ht="22.8" customHeight="1">
      <c r="A126" s="38"/>
      <c r="B126" s="39"/>
      <c r="C126" s="107" t="s">
        <v>141</v>
      </c>
      <c r="D126" s="40"/>
      <c r="E126" s="40"/>
      <c r="F126" s="40"/>
      <c r="G126" s="40"/>
      <c r="H126" s="40"/>
      <c r="I126" s="40"/>
      <c r="J126" s="197">
        <f>BK126</f>
        <v>0</v>
      </c>
      <c r="K126" s="40"/>
      <c r="L126" s="44"/>
      <c r="M126" s="103"/>
      <c r="N126" s="198"/>
      <c r="O126" s="104"/>
      <c r="P126" s="199">
        <f>P127+P206</f>
        <v>0</v>
      </c>
      <c r="Q126" s="104"/>
      <c r="R126" s="199">
        <f>R127+R206</f>
        <v>12.177483740000001</v>
      </c>
      <c r="S126" s="104"/>
      <c r="T126" s="200">
        <f>T127+T206</f>
        <v>1.4917194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75</v>
      </c>
      <c r="AU126" s="17" t="s">
        <v>106</v>
      </c>
      <c r="BK126" s="201">
        <f>BK127+BK206</f>
        <v>0</v>
      </c>
    </row>
    <row r="127" s="12" customFormat="1" ht="25.92" customHeight="1">
      <c r="A127" s="12"/>
      <c r="B127" s="202"/>
      <c r="C127" s="203"/>
      <c r="D127" s="204" t="s">
        <v>75</v>
      </c>
      <c r="E127" s="205" t="s">
        <v>142</v>
      </c>
      <c r="F127" s="205" t="s">
        <v>143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P128+P169+P191+P203</f>
        <v>0</v>
      </c>
      <c r="Q127" s="210"/>
      <c r="R127" s="211">
        <f>R128+R169+R191+R203</f>
        <v>11.237335400000001</v>
      </c>
      <c r="S127" s="210"/>
      <c r="T127" s="212">
        <f>T128+T169+T191+T203</f>
        <v>1.400223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84</v>
      </c>
      <c r="AT127" s="214" t="s">
        <v>75</v>
      </c>
      <c r="AU127" s="214" t="s">
        <v>76</v>
      </c>
      <c r="AY127" s="213" t="s">
        <v>144</v>
      </c>
      <c r="BK127" s="215">
        <f>BK128+BK169+BK191+BK203</f>
        <v>0</v>
      </c>
    </row>
    <row r="128" s="12" customFormat="1" ht="22.8" customHeight="1">
      <c r="A128" s="12"/>
      <c r="B128" s="202"/>
      <c r="C128" s="203"/>
      <c r="D128" s="204" t="s">
        <v>75</v>
      </c>
      <c r="E128" s="216" t="s">
        <v>192</v>
      </c>
      <c r="F128" s="216" t="s">
        <v>502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SUM(P129:P168)</f>
        <v>0</v>
      </c>
      <c r="Q128" s="210"/>
      <c r="R128" s="211">
        <f>SUM(R129:R168)</f>
        <v>11.237335400000001</v>
      </c>
      <c r="S128" s="210"/>
      <c r="T128" s="212">
        <f>SUM(T129:T168)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84</v>
      </c>
      <c r="AT128" s="214" t="s">
        <v>75</v>
      </c>
      <c r="AU128" s="214" t="s">
        <v>84</v>
      </c>
      <c r="AY128" s="213" t="s">
        <v>144</v>
      </c>
      <c r="BK128" s="215">
        <f>SUM(BK129:BK168)</f>
        <v>0</v>
      </c>
    </row>
    <row r="129" s="2" customFormat="1" ht="49.05" customHeight="1">
      <c r="A129" s="38"/>
      <c r="B129" s="39"/>
      <c r="C129" s="218" t="s">
        <v>84</v>
      </c>
      <c r="D129" s="218" t="s">
        <v>146</v>
      </c>
      <c r="E129" s="219" t="s">
        <v>2649</v>
      </c>
      <c r="F129" s="220" t="s">
        <v>2650</v>
      </c>
      <c r="G129" s="221" t="s">
        <v>149</v>
      </c>
      <c r="H129" s="222">
        <v>248.55600000000001</v>
      </c>
      <c r="I129" s="223"/>
      <c r="J129" s="224">
        <f>ROUND(I129*H129,2)</f>
        <v>0</v>
      </c>
      <c r="K129" s="220" t="s">
        <v>150</v>
      </c>
      <c r="L129" s="44"/>
      <c r="M129" s="225" t="s">
        <v>1</v>
      </c>
      <c r="N129" s="226" t="s">
        <v>41</v>
      </c>
      <c r="O129" s="91"/>
      <c r="P129" s="227">
        <f>O129*H129</f>
        <v>0</v>
      </c>
      <c r="Q129" s="227">
        <v>0.0117</v>
      </c>
      <c r="R129" s="227">
        <f>Q129*H129</f>
        <v>2.9081052000000001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151</v>
      </c>
      <c r="AT129" s="229" t="s">
        <v>146</v>
      </c>
      <c r="AU129" s="229" t="s">
        <v>86</v>
      </c>
      <c r="AY129" s="17" t="s">
        <v>144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84</v>
      </c>
      <c r="BK129" s="230">
        <f>ROUND(I129*H129,2)</f>
        <v>0</v>
      </c>
      <c r="BL129" s="17" t="s">
        <v>151</v>
      </c>
      <c r="BM129" s="229" t="s">
        <v>2651</v>
      </c>
    </row>
    <row r="130" s="2" customFormat="1">
      <c r="A130" s="38"/>
      <c r="B130" s="39"/>
      <c r="C130" s="40"/>
      <c r="D130" s="231" t="s">
        <v>153</v>
      </c>
      <c r="E130" s="40"/>
      <c r="F130" s="232" t="s">
        <v>2652</v>
      </c>
      <c r="G130" s="40"/>
      <c r="H130" s="40"/>
      <c r="I130" s="233"/>
      <c r="J130" s="40"/>
      <c r="K130" s="40"/>
      <c r="L130" s="44"/>
      <c r="M130" s="234"/>
      <c r="N130" s="23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153</v>
      </c>
      <c r="AU130" s="17" t="s">
        <v>86</v>
      </c>
    </row>
    <row r="131" s="13" customFormat="1">
      <c r="A131" s="13"/>
      <c r="B131" s="236"/>
      <c r="C131" s="237"/>
      <c r="D131" s="238" t="s">
        <v>155</v>
      </c>
      <c r="E131" s="239" t="s">
        <v>1</v>
      </c>
      <c r="F131" s="240" t="s">
        <v>2653</v>
      </c>
      <c r="G131" s="237"/>
      <c r="H131" s="239" t="s">
        <v>1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6" t="s">
        <v>155</v>
      </c>
      <c r="AU131" s="246" t="s">
        <v>86</v>
      </c>
      <c r="AV131" s="13" t="s">
        <v>84</v>
      </c>
      <c r="AW131" s="13" t="s">
        <v>33</v>
      </c>
      <c r="AX131" s="13" t="s">
        <v>76</v>
      </c>
      <c r="AY131" s="246" t="s">
        <v>144</v>
      </c>
    </row>
    <row r="132" s="14" customFormat="1">
      <c r="A132" s="14"/>
      <c r="B132" s="247"/>
      <c r="C132" s="248"/>
      <c r="D132" s="238" t="s">
        <v>155</v>
      </c>
      <c r="E132" s="249" t="s">
        <v>1</v>
      </c>
      <c r="F132" s="250" t="s">
        <v>2654</v>
      </c>
      <c r="G132" s="248"/>
      <c r="H132" s="251">
        <v>66.427999999999997</v>
      </c>
      <c r="I132" s="252"/>
      <c r="J132" s="248"/>
      <c r="K132" s="248"/>
      <c r="L132" s="253"/>
      <c r="M132" s="254"/>
      <c r="N132" s="255"/>
      <c r="O132" s="255"/>
      <c r="P132" s="255"/>
      <c r="Q132" s="255"/>
      <c r="R132" s="255"/>
      <c r="S132" s="255"/>
      <c r="T132" s="25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7" t="s">
        <v>155</v>
      </c>
      <c r="AU132" s="257" t="s">
        <v>86</v>
      </c>
      <c r="AV132" s="14" t="s">
        <v>86</v>
      </c>
      <c r="AW132" s="14" t="s">
        <v>33</v>
      </c>
      <c r="AX132" s="14" t="s">
        <v>76</v>
      </c>
      <c r="AY132" s="257" t="s">
        <v>144</v>
      </c>
    </row>
    <row r="133" s="14" customFormat="1">
      <c r="A133" s="14"/>
      <c r="B133" s="247"/>
      <c r="C133" s="248"/>
      <c r="D133" s="238" t="s">
        <v>155</v>
      </c>
      <c r="E133" s="249" t="s">
        <v>1</v>
      </c>
      <c r="F133" s="250" t="s">
        <v>2655</v>
      </c>
      <c r="G133" s="248"/>
      <c r="H133" s="251">
        <v>-8.7629999999999999</v>
      </c>
      <c r="I133" s="252"/>
      <c r="J133" s="248"/>
      <c r="K133" s="248"/>
      <c r="L133" s="253"/>
      <c r="M133" s="254"/>
      <c r="N133" s="255"/>
      <c r="O133" s="255"/>
      <c r="P133" s="255"/>
      <c r="Q133" s="255"/>
      <c r="R133" s="255"/>
      <c r="S133" s="255"/>
      <c r="T133" s="25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7" t="s">
        <v>155</v>
      </c>
      <c r="AU133" s="257" t="s">
        <v>86</v>
      </c>
      <c r="AV133" s="14" t="s">
        <v>86</v>
      </c>
      <c r="AW133" s="14" t="s">
        <v>33</v>
      </c>
      <c r="AX133" s="14" t="s">
        <v>76</v>
      </c>
      <c r="AY133" s="257" t="s">
        <v>144</v>
      </c>
    </row>
    <row r="134" s="13" customFormat="1">
      <c r="A134" s="13"/>
      <c r="B134" s="236"/>
      <c r="C134" s="237"/>
      <c r="D134" s="238" t="s">
        <v>155</v>
      </c>
      <c r="E134" s="239" t="s">
        <v>1</v>
      </c>
      <c r="F134" s="240" t="s">
        <v>2656</v>
      </c>
      <c r="G134" s="237"/>
      <c r="H134" s="239" t="s">
        <v>1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155</v>
      </c>
      <c r="AU134" s="246" t="s">
        <v>86</v>
      </c>
      <c r="AV134" s="13" t="s">
        <v>84</v>
      </c>
      <c r="AW134" s="13" t="s">
        <v>33</v>
      </c>
      <c r="AX134" s="13" t="s">
        <v>76</v>
      </c>
      <c r="AY134" s="246" t="s">
        <v>144</v>
      </c>
    </row>
    <row r="135" s="14" customFormat="1">
      <c r="A135" s="14"/>
      <c r="B135" s="247"/>
      <c r="C135" s="248"/>
      <c r="D135" s="238" t="s">
        <v>155</v>
      </c>
      <c r="E135" s="249" t="s">
        <v>1</v>
      </c>
      <c r="F135" s="250" t="s">
        <v>2657</v>
      </c>
      <c r="G135" s="248"/>
      <c r="H135" s="251">
        <v>95.221000000000004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7" t="s">
        <v>155</v>
      </c>
      <c r="AU135" s="257" t="s">
        <v>86</v>
      </c>
      <c r="AV135" s="14" t="s">
        <v>86</v>
      </c>
      <c r="AW135" s="14" t="s">
        <v>33</v>
      </c>
      <c r="AX135" s="14" t="s">
        <v>76</v>
      </c>
      <c r="AY135" s="257" t="s">
        <v>144</v>
      </c>
    </row>
    <row r="136" s="14" customFormat="1">
      <c r="A136" s="14"/>
      <c r="B136" s="247"/>
      <c r="C136" s="248"/>
      <c r="D136" s="238" t="s">
        <v>155</v>
      </c>
      <c r="E136" s="249" t="s">
        <v>1</v>
      </c>
      <c r="F136" s="250" t="s">
        <v>2658</v>
      </c>
      <c r="G136" s="248"/>
      <c r="H136" s="251">
        <v>-0.56299999999999994</v>
      </c>
      <c r="I136" s="252"/>
      <c r="J136" s="248"/>
      <c r="K136" s="248"/>
      <c r="L136" s="253"/>
      <c r="M136" s="254"/>
      <c r="N136" s="255"/>
      <c r="O136" s="255"/>
      <c r="P136" s="255"/>
      <c r="Q136" s="255"/>
      <c r="R136" s="255"/>
      <c r="S136" s="255"/>
      <c r="T136" s="25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7" t="s">
        <v>155</v>
      </c>
      <c r="AU136" s="257" t="s">
        <v>86</v>
      </c>
      <c r="AV136" s="14" t="s">
        <v>86</v>
      </c>
      <c r="AW136" s="14" t="s">
        <v>33</v>
      </c>
      <c r="AX136" s="14" t="s">
        <v>76</v>
      </c>
      <c r="AY136" s="257" t="s">
        <v>144</v>
      </c>
    </row>
    <row r="137" s="13" customFormat="1">
      <c r="A137" s="13"/>
      <c r="B137" s="236"/>
      <c r="C137" s="237"/>
      <c r="D137" s="238" t="s">
        <v>155</v>
      </c>
      <c r="E137" s="239" t="s">
        <v>1</v>
      </c>
      <c r="F137" s="240" t="s">
        <v>2653</v>
      </c>
      <c r="G137" s="237"/>
      <c r="H137" s="239" t="s">
        <v>1</v>
      </c>
      <c r="I137" s="241"/>
      <c r="J137" s="237"/>
      <c r="K137" s="237"/>
      <c r="L137" s="242"/>
      <c r="M137" s="243"/>
      <c r="N137" s="244"/>
      <c r="O137" s="244"/>
      <c r="P137" s="244"/>
      <c r="Q137" s="244"/>
      <c r="R137" s="244"/>
      <c r="S137" s="244"/>
      <c r="T137" s="24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6" t="s">
        <v>155</v>
      </c>
      <c r="AU137" s="246" t="s">
        <v>86</v>
      </c>
      <c r="AV137" s="13" t="s">
        <v>84</v>
      </c>
      <c r="AW137" s="13" t="s">
        <v>33</v>
      </c>
      <c r="AX137" s="13" t="s">
        <v>76</v>
      </c>
      <c r="AY137" s="246" t="s">
        <v>144</v>
      </c>
    </row>
    <row r="138" s="14" customFormat="1">
      <c r="A138" s="14"/>
      <c r="B138" s="247"/>
      <c r="C138" s="248"/>
      <c r="D138" s="238" t="s">
        <v>155</v>
      </c>
      <c r="E138" s="249" t="s">
        <v>1</v>
      </c>
      <c r="F138" s="250" t="s">
        <v>2659</v>
      </c>
      <c r="G138" s="248"/>
      <c r="H138" s="251">
        <v>75.816000000000002</v>
      </c>
      <c r="I138" s="252"/>
      <c r="J138" s="248"/>
      <c r="K138" s="248"/>
      <c r="L138" s="253"/>
      <c r="M138" s="254"/>
      <c r="N138" s="255"/>
      <c r="O138" s="255"/>
      <c r="P138" s="255"/>
      <c r="Q138" s="255"/>
      <c r="R138" s="255"/>
      <c r="S138" s="255"/>
      <c r="T138" s="25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7" t="s">
        <v>155</v>
      </c>
      <c r="AU138" s="257" t="s">
        <v>86</v>
      </c>
      <c r="AV138" s="14" t="s">
        <v>86</v>
      </c>
      <c r="AW138" s="14" t="s">
        <v>33</v>
      </c>
      <c r="AX138" s="14" t="s">
        <v>76</v>
      </c>
      <c r="AY138" s="257" t="s">
        <v>144</v>
      </c>
    </row>
    <row r="139" s="14" customFormat="1">
      <c r="A139" s="14"/>
      <c r="B139" s="247"/>
      <c r="C139" s="248"/>
      <c r="D139" s="238" t="s">
        <v>155</v>
      </c>
      <c r="E139" s="249" t="s">
        <v>1</v>
      </c>
      <c r="F139" s="250" t="s">
        <v>2660</v>
      </c>
      <c r="G139" s="248"/>
      <c r="H139" s="251">
        <v>-11.427</v>
      </c>
      <c r="I139" s="252"/>
      <c r="J139" s="248"/>
      <c r="K139" s="248"/>
      <c r="L139" s="253"/>
      <c r="M139" s="254"/>
      <c r="N139" s="255"/>
      <c r="O139" s="255"/>
      <c r="P139" s="255"/>
      <c r="Q139" s="255"/>
      <c r="R139" s="255"/>
      <c r="S139" s="255"/>
      <c r="T139" s="25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7" t="s">
        <v>155</v>
      </c>
      <c r="AU139" s="257" t="s">
        <v>86</v>
      </c>
      <c r="AV139" s="14" t="s">
        <v>86</v>
      </c>
      <c r="AW139" s="14" t="s">
        <v>33</v>
      </c>
      <c r="AX139" s="14" t="s">
        <v>76</v>
      </c>
      <c r="AY139" s="257" t="s">
        <v>144</v>
      </c>
    </row>
    <row r="140" s="13" customFormat="1">
      <c r="A140" s="13"/>
      <c r="B140" s="236"/>
      <c r="C140" s="237"/>
      <c r="D140" s="238" t="s">
        <v>155</v>
      </c>
      <c r="E140" s="239" t="s">
        <v>1</v>
      </c>
      <c r="F140" s="240" t="s">
        <v>2661</v>
      </c>
      <c r="G140" s="237"/>
      <c r="H140" s="239" t="s">
        <v>1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155</v>
      </c>
      <c r="AU140" s="246" t="s">
        <v>86</v>
      </c>
      <c r="AV140" s="13" t="s">
        <v>84</v>
      </c>
      <c r="AW140" s="13" t="s">
        <v>33</v>
      </c>
      <c r="AX140" s="13" t="s">
        <v>76</v>
      </c>
      <c r="AY140" s="246" t="s">
        <v>144</v>
      </c>
    </row>
    <row r="141" s="14" customFormat="1">
      <c r="A141" s="14"/>
      <c r="B141" s="247"/>
      <c r="C141" s="248"/>
      <c r="D141" s="238" t="s">
        <v>155</v>
      </c>
      <c r="E141" s="249" t="s">
        <v>1</v>
      </c>
      <c r="F141" s="250" t="s">
        <v>2662</v>
      </c>
      <c r="G141" s="248"/>
      <c r="H141" s="251">
        <v>19.591999999999999</v>
      </c>
      <c r="I141" s="252"/>
      <c r="J141" s="248"/>
      <c r="K141" s="248"/>
      <c r="L141" s="253"/>
      <c r="M141" s="254"/>
      <c r="N141" s="255"/>
      <c r="O141" s="255"/>
      <c r="P141" s="255"/>
      <c r="Q141" s="255"/>
      <c r="R141" s="255"/>
      <c r="S141" s="255"/>
      <c r="T141" s="25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7" t="s">
        <v>155</v>
      </c>
      <c r="AU141" s="257" t="s">
        <v>86</v>
      </c>
      <c r="AV141" s="14" t="s">
        <v>86</v>
      </c>
      <c r="AW141" s="14" t="s">
        <v>33</v>
      </c>
      <c r="AX141" s="14" t="s">
        <v>76</v>
      </c>
      <c r="AY141" s="257" t="s">
        <v>144</v>
      </c>
    </row>
    <row r="142" s="13" customFormat="1">
      <c r="A142" s="13"/>
      <c r="B142" s="236"/>
      <c r="C142" s="237"/>
      <c r="D142" s="238" t="s">
        <v>155</v>
      </c>
      <c r="E142" s="239" t="s">
        <v>1</v>
      </c>
      <c r="F142" s="240" t="s">
        <v>2663</v>
      </c>
      <c r="G142" s="237"/>
      <c r="H142" s="239" t="s">
        <v>1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6" t="s">
        <v>155</v>
      </c>
      <c r="AU142" s="246" t="s">
        <v>86</v>
      </c>
      <c r="AV142" s="13" t="s">
        <v>84</v>
      </c>
      <c r="AW142" s="13" t="s">
        <v>33</v>
      </c>
      <c r="AX142" s="13" t="s">
        <v>76</v>
      </c>
      <c r="AY142" s="246" t="s">
        <v>144</v>
      </c>
    </row>
    <row r="143" s="14" customFormat="1">
      <c r="A143" s="14"/>
      <c r="B143" s="247"/>
      <c r="C143" s="248"/>
      <c r="D143" s="238" t="s">
        <v>155</v>
      </c>
      <c r="E143" s="249" t="s">
        <v>1</v>
      </c>
      <c r="F143" s="250" t="s">
        <v>2664</v>
      </c>
      <c r="G143" s="248"/>
      <c r="H143" s="251">
        <v>12.252000000000001</v>
      </c>
      <c r="I143" s="252"/>
      <c r="J143" s="248"/>
      <c r="K143" s="248"/>
      <c r="L143" s="253"/>
      <c r="M143" s="254"/>
      <c r="N143" s="255"/>
      <c r="O143" s="255"/>
      <c r="P143" s="255"/>
      <c r="Q143" s="255"/>
      <c r="R143" s="255"/>
      <c r="S143" s="255"/>
      <c r="T143" s="25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7" t="s">
        <v>155</v>
      </c>
      <c r="AU143" s="257" t="s">
        <v>86</v>
      </c>
      <c r="AV143" s="14" t="s">
        <v>86</v>
      </c>
      <c r="AW143" s="14" t="s">
        <v>33</v>
      </c>
      <c r="AX143" s="14" t="s">
        <v>76</v>
      </c>
      <c r="AY143" s="257" t="s">
        <v>144</v>
      </c>
    </row>
    <row r="144" s="15" customFormat="1">
      <c r="A144" s="15"/>
      <c r="B144" s="258"/>
      <c r="C144" s="259"/>
      <c r="D144" s="238" t="s">
        <v>155</v>
      </c>
      <c r="E144" s="260" t="s">
        <v>1</v>
      </c>
      <c r="F144" s="261" t="s">
        <v>160</v>
      </c>
      <c r="G144" s="259"/>
      <c r="H144" s="262">
        <v>248.55600000000004</v>
      </c>
      <c r="I144" s="263"/>
      <c r="J144" s="259"/>
      <c r="K144" s="259"/>
      <c r="L144" s="264"/>
      <c r="M144" s="265"/>
      <c r="N144" s="266"/>
      <c r="O144" s="266"/>
      <c r="P144" s="266"/>
      <c r="Q144" s="266"/>
      <c r="R144" s="266"/>
      <c r="S144" s="266"/>
      <c r="T144" s="267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8" t="s">
        <v>155</v>
      </c>
      <c r="AU144" s="268" t="s">
        <v>86</v>
      </c>
      <c r="AV144" s="15" t="s">
        <v>151</v>
      </c>
      <c r="AW144" s="15" t="s">
        <v>33</v>
      </c>
      <c r="AX144" s="15" t="s">
        <v>84</v>
      </c>
      <c r="AY144" s="268" t="s">
        <v>144</v>
      </c>
    </row>
    <row r="145" s="2" customFormat="1" ht="24.15" customHeight="1">
      <c r="A145" s="38"/>
      <c r="B145" s="39"/>
      <c r="C145" s="269" t="s">
        <v>86</v>
      </c>
      <c r="D145" s="269" t="s">
        <v>193</v>
      </c>
      <c r="E145" s="270" t="s">
        <v>2665</v>
      </c>
      <c r="F145" s="271" t="s">
        <v>2666</v>
      </c>
      <c r="G145" s="272" t="s">
        <v>149</v>
      </c>
      <c r="H145" s="273">
        <v>286.87299999999999</v>
      </c>
      <c r="I145" s="274"/>
      <c r="J145" s="275">
        <f>ROUND(I145*H145,2)</f>
        <v>0</v>
      </c>
      <c r="K145" s="271" t="s">
        <v>150</v>
      </c>
      <c r="L145" s="276"/>
      <c r="M145" s="277" t="s">
        <v>1</v>
      </c>
      <c r="N145" s="278" t="s">
        <v>41</v>
      </c>
      <c r="O145" s="91"/>
      <c r="P145" s="227">
        <f>O145*H145</f>
        <v>0</v>
      </c>
      <c r="Q145" s="227">
        <v>0.025000000000000001</v>
      </c>
      <c r="R145" s="227">
        <f>Q145*H145</f>
        <v>7.1718250000000001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197</v>
      </c>
      <c r="AT145" s="229" t="s">
        <v>193</v>
      </c>
      <c r="AU145" s="229" t="s">
        <v>86</v>
      </c>
      <c r="AY145" s="17" t="s">
        <v>144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84</v>
      </c>
      <c r="BK145" s="230">
        <f>ROUND(I145*H145,2)</f>
        <v>0</v>
      </c>
      <c r="BL145" s="17" t="s">
        <v>151</v>
      </c>
      <c r="BM145" s="229" t="s">
        <v>2667</v>
      </c>
    </row>
    <row r="146" s="13" customFormat="1">
      <c r="A146" s="13"/>
      <c r="B146" s="236"/>
      <c r="C146" s="237"/>
      <c r="D146" s="238" t="s">
        <v>155</v>
      </c>
      <c r="E146" s="239" t="s">
        <v>1</v>
      </c>
      <c r="F146" s="240" t="s">
        <v>2668</v>
      </c>
      <c r="G146" s="237"/>
      <c r="H146" s="239" t="s">
        <v>1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6" t="s">
        <v>155</v>
      </c>
      <c r="AU146" s="246" t="s">
        <v>86</v>
      </c>
      <c r="AV146" s="13" t="s">
        <v>84</v>
      </c>
      <c r="AW146" s="13" t="s">
        <v>33</v>
      </c>
      <c r="AX146" s="13" t="s">
        <v>76</v>
      </c>
      <c r="AY146" s="246" t="s">
        <v>144</v>
      </c>
    </row>
    <row r="147" s="14" customFormat="1">
      <c r="A147" s="14"/>
      <c r="B147" s="247"/>
      <c r="C147" s="248"/>
      <c r="D147" s="238" t="s">
        <v>155</v>
      </c>
      <c r="E147" s="249" t="s">
        <v>1</v>
      </c>
      <c r="F147" s="250" t="s">
        <v>2669</v>
      </c>
      <c r="G147" s="248"/>
      <c r="H147" s="251">
        <v>260.98399999999998</v>
      </c>
      <c r="I147" s="252"/>
      <c r="J147" s="248"/>
      <c r="K147" s="248"/>
      <c r="L147" s="253"/>
      <c r="M147" s="254"/>
      <c r="N147" s="255"/>
      <c r="O147" s="255"/>
      <c r="P147" s="255"/>
      <c r="Q147" s="255"/>
      <c r="R147" s="255"/>
      <c r="S147" s="255"/>
      <c r="T147" s="25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7" t="s">
        <v>155</v>
      </c>
      <c r="AU147" s="257" t="s">
        <v>86</v>
      </c>
      <c r="AV147" s="14" t="s">
        <v>86</v>
      </c>
      <c r="AW147" s="14" t="s">
        <v>33</v>
      </c>
      <c r="AX147" s="14" t="s">
        <v>76</v>
      </c>
      <c r="AY147" s="257" t="s">
        <v>144</v>
      </c>
    </row>
    <row r="148" s="13" customFormat="1">
      <c r="A148" s="13"/>
      <c r="B148" s="236"/>
      <c r="C148" s="237"/>
      <c r="D148" s="238" t="s">
        <v>155</v>
      </c>
      <c r="E148" s="239" t="s">
        <v>1</v>
      </c>
      <c r="F148" s="240" t="s">
        <v>2670</v>
      </c>
      <c r="G148" s="237"/>
      <c r="H148" s="239" t="s">
        <v>1</v>
      </c>
      <c r="I148" s="241"/>
      <c r="J148" s="237"/>
      <c r="K148" s="237"/>
      <c r="L148" s="242"/>
      <c r="M148" s="243"/>
      <c r="N148" s="244"/>
      <c r="O148" s="244"/>
      <c r="P148" s="244"/>
      <c r="Q148" s="244"/>
      <c r="R148" s="244"/>
      <c r="S148" s="244"/>
      <c r="T148" s="24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6" t="s">
        <v>155</v>
      </c>
      <c r="AU148" s="246" t="s">
        <v>86</v>
      </c>
      <c r="AV148" s="13" t="s">
        <v>84</v>
      </c>
      <c r="AW148" s="13" t="s">
        <v>33</v>
      </c>
      <c r="AX148" s="13" t="s">
        <v>76</v>
      </c>
      <c r="AY148" s="246" t="s">
        <v>144</v>
      </c>
    </row>
    <row r="149" s="14" customFormat="1">
      <c r="A149" s="14"/>
      <c r="B149" s="247"/>
      <c r="C149" s="248"/>
      <c r="D149" s="238" t="s">
        <v>155</v>
      </c>
      <c r="E149" s="249" t="s">
        <v>1</v>
      </c>
      <c r="F149" s="250" t="s">
        <v>2671</v>
      </c>
      <c r="G149" s="248"/>
      <c r="H149" s="251">
        <v>10.188000000000001</v>
      </c>
      <c r="I149" s="252"/>
      <c r="J149" s="248"/>
      <c r="K149" s="248"/>
      <c r="L149" s="253"/>
      <c r="M149" s="254"/>
      <c r="N149" s="255"/>
      <c r="O149" s="255"/>
      <c r="P149" s="255"/>
      <c r="Q149" s="255"/>
      <c r="R149" s="255"/>
      <c r="S149" s="255"/>
      <c r="T149" s="25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7" t="s">
        <v>155</v>
      </c>
      <c r="AU149" s="257" t="s">
        <v>86</v>
      </c>
      <c r="AV149" s="14" t="s">
        <v>86</v>
      </c>
      <c r="AW149" s="14" t="s">
        <v>33</v>
      </c>
      <c r="AX149" s="14" t="s">
        <v>76</v>
      </c>
      <c r="AY149" s="257" t="s">
        <v>144</v>
      </c>
    </row>
    <row r="150" s="14" customFormat="1">
      <c r="A150" s="14"/>
      <c r="B150" s="247"/>
      <c r="C150" s="248"/>
      <c r="D150" s="238" t="s">
        <v>155</v>
      </c>
      <c r="E150" s="249" t="s">
        <v>1</v>
      </c>
      <c r="F150" s="250" t="s">
        <v>2672</v>
      </c>
      <c r="G150" s="248"/>
      <c r="H150" s="251">
        <v>2.04</v>
      </c>
      <c r="I150" s="252"/>
      <c r="J150" s="248"/>
      <c r="K150" s="248"/>
      <c r="L150" s="253"/>
      <c r="M150" s="254"/>
      <c r="N150" s="255"/>
      <c r="O150" s="255"/>
      <c r="P150" s="255"/>
      <c r="Q150" s="255"/>
      <c r="R150" s="255"/>
      <c r="S150" s="255"/>
      <c r="T150" s="25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7" t="s">
        <v>155</v>
      </c>
      <c r="AU150" s="257" t="s">
        <v>86</v>
      </c>
      <c r="AV150" s="14" t="s">
        <v>86</v>
      </c>
      <c r="AW150" s="14" t="s">
        <v>33</v>
      </c>
      <c r="AX150" s="14" t="s">
        <v>76</v>
      </c>
      <c r="AY150" s="257" t="s">
        <v>144</v>
      </c>
    </row>
    <row r="151" s="15" customFormat="1">
      <c r="A151" s="15"/>
      <c r="B151" s="258"/>
      <c r="C151" s="259"/>
      <c r="D151" s="238" t="s">
        <v>155</v>
      </c>
      <c r="E151" s="260" t="s">
        <v>1</v>
      </c>
      <c r="F151" s="261" t="s">
        <v>160</v>
      </c>
      <c r="G151" s="259"/>
      <c r="H151" s="262">
        <v>273.21199999999999</v>
      </c>
      <c r="I151" s="263"/>
      <c r="J151" s="259"/>
      <c r="K151" s="259"/>
      <c r="L151" s="264"/>
      <c r="M151" s="265"/>
      <c r="N151" s="266"/>
      <c r="O151" s="266"/>
      <c r="P151" s="266"/>
      <c r="Q151" s="266"/>
      <c r="R151" s="266"/>
      <c r="S151" s="266"/>
      <c r="T151" s="267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8" t="s">
        <v>155</v>
      </c>
      <c r="AU151" s="268" t="s">
        <v>86</v>
      </c>
      <c r="AV151" s="15" t="s">
        <v>151</v>
      </c>
      <c r="AW151" s="15" t="s">
        <v>33</v>
      </c>
      <c r="AX151" s="15" t="s">
        <v>84</v>
      </c>
      <c r="AY151" s="268" t="s">
        <v>144</v>
      </c>
    </row>
    <row r="152" s="14" customFormat="1">
      <c r="A152" s="14"/>
      <c r="B152" s="247"/>
      <c r="C152" s="248"/>
      <c r="D152" s="238" t="s">
        <v>155</v>
      </c>
      <c r="E152" s="248"/>
      <c r="F152" s="250" t="s">
        <v>2673</v>
      </c>
      <c r="G152" s="248"/>
      <c r="H152" s="251">
        <v>286.87299999999999</v>
      </c>
      <c r="I152" s="252"/>
      <c r="J152" s="248"/>
      <c r="K152" s="248"/>
      <c r="L152" s="253"/>
      <c r="M152" s="254"/>
      <c r="N152" s="255"/>
      <c r="O152" s="255"/>
      <c r="P152" s="255"/>
      <c r="Q152" s="255"/>
      <c r="R152" s="255"/>
      <c r="S152" s="255"/>
      <c r="T152" s="25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7" t="s">
        <v>155</v>
      </c>
      <c r="AU152" s="257" t="s">
        <v>86</v>
      </c>
      <c r="AV152" s="14" t="s">
        <v>86</v>
      </c>
      <c r="AW152" s="14" t="s">
        <v>4</v>
      </c>
      <c r="AX152" s="14" t="s">
        <v>84</v>
      </c>
      <c r="AY152" s="257" t="s">
        <v>144</v>
      </c>
    </row>
    <row r="153" s="2" customFormat="1" ht="49.05" customHeight="1">
      <c r="A153" s="38"/>
      <c r="B153" s="39"/>
      <c r="C153" s="218" t="s">
        <v>174</v>
      </c>
      <c r="D153" s="218" t="s">
        <v>146</v>
      </c>
      <c r="E153" s="219" t="s">
        <v>2674</v>
      </c>
      <c r="F153" s="220" t="s">
        <v>2675</v>
      </c>
      <c r="G153" s="221" t="s">
        <v>149</v>
      </c>
      <c r="H153" s="222">
        <v>8.5</v>
      </c>
      <c r="I153" s="223"/>
      <c r="J153" s="224">
        <f>ROUND(I153*H153,2)</f>
        <v>0</v>
      </c>
      <c r="K153" s="220" t="s">
        <v>150</v>
      </c>
      <c r="L153" s="44"/>
      <c r="M153" s="225" t="s">
        <v>1</v>
      </c>
      <c r="N153" s="226" t="s">
        <v>41</v>
      </c>
      <c r="O153" s="91"/>
      <c r="P153" s="227">
        <f>O153*H153</f>
        <v>0</v>
      </c>
      <c r="Q153" s="227">
        <v>0.0118</v>
      </c>
      <c r="R153" s="227">
        <f>Q153*H153</f>
        <v>0.1003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151</v>
      </c>
      <c r="AT153" s="229" t="s">
        <v>146</v>
      </c>
      <c r="AU153" s="229" t="s">
        <v>86</v>
      </c>
      <c r="AY153" s="17" t="s">
        <v>144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84</v>
      </c>
      <c r="BK153" s="230">
        <f>ROUND(I153*H153,2)</f>
        <v>0</v>
      </c>
      <c r="BL153" s="17" t="s">
        <v>151</v>
      </c>
      <c r="BM153" s="229" t="s">
        <v>2676</v>
      </c>
    </row>
    <row r="154" s="2" customFormat="1">
      <c r="A154" s="38"/>
      <c r="B154" s="39"/>
      <c r="C154" s="40"/>
      <c r="D154" s="231" t="s">
        <v>153</v>
      </c>
      <c r="E154" s="40"/>
      <c r="F154" s="232" t="s">
        <v>2677</v>
      </c>
      <c r="G154" s="40"/>
      <c r="H154" s="40"/>
      <c r="I154" s="233"/>
      <c r="J154" s="40"/>
      <c r="K154" s="40"/>
      <c r="L154" s="44"/>
      <c r="M154" s="234"/>
      <c r="N154" s="23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153</v>
      </c>
      <c r="AU154" s="17" t="s">
        <v>86</v>
      </c>
    </row>
    <row r="155" s="13" customFormat="1">
      <c r="A155" s="13"/>
      <c r="B155" s="236"/>
      <c r="C155" s="237"/>
      <c r="D155" s="238" t="s">
        <v>155</v>
      </c>
      <c r="E155" s="239" t="s">
        <v>1</v>
      </c>
      <c r="F155" s="240" t="s">
        <v>2678</v>
      </c>
      <c r="G155" s="237"/>
      <c r="H155" s="239" t="s">
        <v>1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6" t="s">
        <v>155</v>
      </c>
      <c r="AU155" s="246" t="s">
        <v>86</v>
      </c>
      <c r="AV155" s="13" t="s">
        <v>84</v>
      </c>
      <c r="AW155" s="13" t="s">
        <v>33</v>
      </c>
      <c r="AX155" s="13" t="s">
        <v>76</v>
      </c>
      <c r="AY155" s="246" t="s">
        <v>144</v>
      </c>
    </row>
    <row r="156" s="14" customFormat="1">
      <c r="A156" s="14"/>
      <c r="B156" s="247"/>
      <c r="C156" s="248"/>
      <c r="D156" s="238" t="s">
        <v>155</v>
      </c>
      <c r="E156" s="249" t="s">
        <v>1</v>
      </c>
      <c r="F156" s="250" t="s">
        <v>2679</v>
      </c>
      <c r="G156" s="248"/>
      <c r="H156" s="251">
        <v>8.5</v>
      </c>
      <c r="I156" s="252"/>
      <c r="J156" s="248"/>
      <c r="K156" s="248"/>
      <c r="L156" s="253"/>
      <c r="M156" s="254"/>
      <c r="N156" s="255"/>
      <c r="O156" s="255"/>
      <c r="P156" s="255"/>
      <c r="Q156" s="255"/>
      <c r="R156" s="255"/>
      <c r="S156" s="255"/>
      <c r="T156" s="25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7" t="s">
        <v>155</v>
      </c>
      <c r="AU156" s="257" t="s">
        <v>86</v>
      </c>
      <c r="AV156" s="14" t="s">
        <v>86</v>
      </c>
      <c r="AW156" s="14" t="s">
        <v>33</v>
      </c>
      <c r="AX156" s="14" t="s">
        <v>84</v>
      </c>
      <c r="AY156" s="257" t="s">
        <v>144</v>
      </c>
    </row>
    <row r="157" s="2" customFormat="1" ht="24.15" customHeight="1">
      <c r="A157" s="38"/>
      <c r="B157" s="39"/>
      <c r="C157" s="269" t="s">
        <v>151</v>
      </c>
      <c r="D157" s="269" t="s">
        <v>193</v>
      </c>
      <c r="E157" s="270" t="s">
        <v>2680</v>
      </c>
      <c r="F157" s="271" t="s">
        <v>2681</v>
      </c>
      <c r="G157" s="272" t="s">
        <v>149</v>
      </c>
      <c r="H157" s="273">
        <v>8.9250000000000007</v>
      </c>
      <c r="I157" s="274"/>
      <c r="J157" s="275">
        <f>ROUND(I157*H157,2)</f>
        <v>0</v>
      </c>
      <c r="K157" s="271" t="s">
        <v>150</v>
      </c>
      <c r="L157" s="276"/>
      <c r="M157" s="277" t="s">
        <v>1</v>
      </c>
      <c r="N157" s="278" t="s">
        <v>41</v>
      </c>
      <c r="O157" s="91"/>
      <c r="P157" s="227">
        <f>O157*H157</f>
        <v>0</v>
      </c>
      <c r="Q157" s="227">
        <v>0.02</v>
      </c>
      <c r="R157" s="227">
        <f>Q157*H157</f>
        <v>0.17850000000000002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197</v>
      </c>
      <c r="AT157" s="229" t="s">
        <v>193</v>
      </c>
      <c r="AU157" s="229" t="s">
        <v>86</v>
      </c>
      <c r="AY157" s="17" t="s">
        <v>144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84</v>
      </c>
      <c r="BK157" s="230">
        <f>ROUND(I157*H157,2)</f>
        <v>0</v>
      </c>
      <c r="BL157" s="17" t="s">
        <v>151</v>
      </c>
      <c r="BM157" s="229" t="s">
        <v>2682</v>
      </c>
    </row>
    <row r="158" s="14" customFormat="1">
      <c r="A158" s="14"/>
      <c r="B158" s="247"/>
      <c r="C158" s="248"/>
      <c r="D158" s="238" t="s">
        <v>155</v>
      </c>
      <c r="E158" s="248"/>
      <c r="F158" s="250" t="s">
        <v>2683</v>
      </c>
      <c r="G158" s="248"/>
      <c r="H158" s="251">
        <v>8.9250000000000007</v>
      </c>
      <c r="I158" s="252"/>
      <c r="J158" s="248"/>
      <c r="K158" s="248"/>
      <c r="L158" s="253"/>
      <c r="M158" s="254"/>
      <c r="N158" s="255"/>
      <c r="O158" s="255"/>
      <c r="P158" s="255"/>
      <c r="Q158" s="255"/>
      <c r="R158" s="255"/>
      <c r="S158" s="255"/>
      <c r="T158" s="25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7" t="s">
        <v>155</v>
      </c>
      <c r="AU158" s="257" t="s">
        <v>86</v>
      </c>
      <c r="AV158" s="14" t="s">
        <v>86</v>
      </c>
      <c r="AW158" s="14" t="s">
        <v>4</v>
      </c>
      <c r="AX158" s="14" t="s">
        <v>84</v>
      </c>
      <c r="AY158" s="257" t="s">
        <v>144</v>
      </c>
    </row>
    <row r="159" s="2" customFormat="1" ht="24.15" customHeight="1">
      <c r="A159" s="38"/>
      <c r="B159" s="39"/>
      <c r="C159" s="218" t="s">
        <v>186</v>
      </c>
      <c r="D159" s="218" t="s">
        <v>146</v>
      </c>
      <c r="E159" s="219" t="s">
        <v>2684</v>
      </c>
      <c r="F159" s="220" t="s">
        <v>2685</v>
      </c>
      <c r="G159" s="221" t="s">
        <v>149</v>
      </c>
      <c r="H159" s="222">
        <v>19.800000000000001</v>
      </c>
      <c r="I159" s="223"/>
      <c r="J159" s="224">
        <f>ROUND(I159*H159,2)</f>
        <v>0</v>
      </c>
      <c r="K159" s="220" t="s">
        <v>150</v>
      </c>
      <c r="L159" s="44"/>
      <c r="M159" s="225" t="s">
        <v>1</v>
      </c>
      <c r="N159" s="226" t="s">
        <v>41</v>
      </c>
      <c r="O159" s="91"/>
      <c r="P159" s="227">
        <f>O159*H159</f>
        <v>0</v>
      </c>
      <c r="Q159" s="227">
        <v>0.0043800000000000002</v>
      </c>
      <c r="R159" s="227">
        <f>Q159*H159</f>
        <v>0.086724000000000009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151</v>
      </c>
      <c r="AT159" s="229" t="s">
        <v>146</v>
      </c>
      <c r="AU159" s="229" t="s">
        <v>86</v>
      </c>
      <c r="AY159" s="17" t="s">
        <v>144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84</v>
      </c>
      <c r="BK159" s="230">
        <f>ROUND(I159*H159,2)</f>
        <v>0</v>
      </c>
      <c r="BL159" s="17" t="s">
        <v>151</v>
      </c>
      <c r="BM159" s="229" t="s">
        <v>2686</v>
      </c>
    </row>
    <row r="160" s="2" customFormat="1">
      <c r="A160" s="38"/>
      <c r="B160" s="39"/>
      <c r="C160" s="40"/>
      <c r="D160" s="231" t="s">
        <v>153</v>
      </c>
      <c r="E160" s="40"/>
      <c r="F160" s="232" t="s">
        <v>2687</v>
      </c>
      <c r="G160" s="40"/>
      <c r="H160" s="40"/>
      <c r="I160" s="233"/>
      <c r="J160" s="40"/>
      <c r="K160" s="40"/>
      <c r="L160" s="44"/>
      <c r="M160" s="234"/>
      <c r="N160" s="235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153</v>
      </c>
      <c r="AU160" s="17" t="s">
        <v>86</v>
      </c>
    </row>
    <row r="161" s="13" customFormat="1">
      <c r="A161" s="13"/>
      <c r="B161" s="236"/>
      <c r="C161" s="237"/>
      <c r="D161" s="238" t="s">
        <v>155</v>
      </c>
      <c r="E161" s="239" t="s">
        <v>1</v>
      </c>
      <c r="F161" s="240" t="s">
        <v>2688</v>
      </c>
      <c r="G161" s="237"/>
      <c r="H161" s="239" t="s">
        <v>1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6" t="s">
        <v>155</v>
      </c>
      <c r="AU161" s="246" t="s">
        <v>86</v>
      </c>
      <c r="AV161" s="13" t="s">
        <v>84</v>
      </c>
      <c r="AW161" s="13" t="s">
        <v>33</v>
      </c>
      <c r="AX161" s="13" t="s">
        <v>76</v>
      </c>
      <c r="AY161" s="246" t="s">
        <v>144</v>
      </c>
    </row>
    <row r="162" s="14" customFormat="1">
      <c r="A162" s="14"/>
      <c r="B162" s="247"/>
      <c r="C162" s="248"/>
      <c r="D162" s="238" t="s">
        <v>155</v>
      </c>
      <c r="E162" s="249" t="s">
        <v>1</v>
      </c>
      <c r="F162" s="250" t="s">
        <v>935</v>
      </c>
      <c r="G162" s="248"/>
      <c r="H162" s="251">
        <v>19.800000000000001</v>
      </c>
      <c r="I162" s="252"/>
      <c r="J162" s="248"/>
      <c r="K162" s="248"/>
      <c r="L162" s="253"/>
      <c r="M162" s="254"/>
      <c r="N162" s="255"/>
      <c r="O162" s="255"/>
      <c r="P162" s="255"/>
      <c r="Q162" s="255"/>
      <c r="R162" s="255"/>
      <c r="S162" s="255"/>
      <c r="T162" s="25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7" t="s">
        <v>155</v>
      </c>
      <c r="AU162" s="257" t="s">
        <v>86</v>
      </c>
      <c r="AV162" s="14" t="s">
        <v>86</v>
      </c>
      <c r="AW162" s="14" t="s">
        <v>33</v>
      </c>
      <c r="AX162" s="14" t="s">
        <v>84</v>
      </c>
      <c r="AY162" s="257" t="s">
        <v>144</v>
      </c>
    </row>
    <row r="163" s="2" customFormat="1" ht="24.15" customHeight="1">
      <c r="A163" s="38"/>
      <c r="B163" s="39"/>
      <c r="C163" s="218" t="s">
        <v>485</v>
      </c>
      <c r="D163" s="218" t="s">
        <v>146</v>
      </c>
      <c r="E163" s="219" t="s">
        <v>2689</v>
      </c>
      <c r="F163" s="220" t="s">
        <v>2690</v>
      </c>
      <c r="G163" s="221" t="s">
        <v>149</v>
      </c>
      <c r="H163" s="222">
        <v>19.800000000000001</v>
      </c>
      <c r="I163" s="223"/>
      <c r="J163" s="224">
        <f>ROUND(I163*H163,2)</f>
        <v>0</v>
      </c>
      <c r="K163" s="220" t="s">
        <v>1</v>
      </c>
      <c r="L163" s="44"/>
      <c r="M163" s="225" t="s">
        <v>1</v>
      </c>
      <c r="N163" s="226" t="s">
        <v>41</v>
      </c>
      <c r="O163" s="91"/>
      <c r="P163" s="227">
        <f>O163*H163</f>
        <v>0</v>
      </c>
      <c r="Q163" s="227">
        <v>0.0061000000000000004</v>
      </c>
      <c r="R163" s="227">
        <f>Q163*H163</f>
        <v>0.12078000000000001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151</v>
      </c>
      <c r="AT163" s="229" t="s">
        <v>146</v>
      </c>
      <c r="AU163" s="229" t="s">
        <v>86</v>
      </c>
      <c r="AY163" s="17" t="s">
        <v>144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84</v>
      </c>
      <c r="BK163" s="230">
        <f>ROUND(I163*H163,2)</f>
        <v>0</v>
      </c>
      <c r="BL163" s="17" t="s">
        <v>151</v>
      </c>
      <c r="BM163" s="229" t="s">
        <v>2691</v>
      </c>
    </row>
    <row r="164" s="14" customFormat="1">
      <c r="A164" s="14"/>
      <c r="B164" s="247"/>
      <c r="C164" s="248"/>
      <c r="D164" s="238" t="s">
        <v>155</v>
      </c>
      <c r="E164" s="249" t="s">
        <v>1</v>
      </c>
      <c r="F164" s="250" t="s">
        <v>935</v>
      </c>
      <c r="G164" s="248"/>
      <c r="H164" s="251">
        <v>19.800000000000001</v>
      </c>
      <c r="I164" s="252"/>
      <c r="J164" s="248"/>
      <c r="K164" s="248"/>
      <c r="L164" s="253"/>
      <c r="M164" s="254"/>
      <c r="N164" s="255"/>
      <c r="O164" s="255"/>
      <c r="P164" s="255"/>
      <c r="Q164" s="255"/>
      <c r="R164" s="255"/>
      <c r="S164" s="255"/>
      <c r="T164" s="25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7" t="s">
        <v>155</v>
      </c>
      <c r="AU164" s="257" t="s">
        <v>86</v>
      </c>
      <c r="AV164" s="14" t="s">
        <v>86</v>
      </c>
      <c r="AW164" s="14" t="s">
        <v>33</v>
      </c>
      <c r="AX164" s="14" t="s">
        <v>84</v>
      </c>
      <c r="AY164" s="257" t="s">
        <v>144</v>
      </c>
    </row>
    <row r="165" s="2" customFormat="1" ht="33" customHeight="1">
      <c r="A165" s="38"/>
      <c r="B165" s="39"/>
      <c r="C165" s="218" t="s">
        <v>497</v>
      </c>
      <c r="D165" s="218" t="s">
        <v>146</v>
      </c>
      <c r="E165" s="219" t="s">
        <v>2692</v>
      </c>
      <c r="F165" s="220" t="s">
        <v>2693</v>
      </c>
      <c r="G165" s="221" t="s">
        <v>149</v>
      </c>
      <c r="H165" s="222">
        <v>248.55600000000001</v>
      </c>
      <c r="I165" s="223"/>
      <c r="J165" s="224">
        <f>ROUND(I165*H165,2)</f>
        <v>0</v>
      </c>
      <c r="K165" s="220" t="s">
        <v>150</v>
      </c>
      <c r="L165" s="44"/>
      <c r="M165" s="225" t="s">
        <v>1</v>
      </c>
      <c r="N165" s="226" t="s">
        <v>41</v>
      </c>
      <c r="O165" s="91"/>
      <c r="P165" s="227">
        <f>O165*H165</f>
        <v>0</v>
      </c>
      <c r="Q165" s="227">
        <v>0.0027000000000000001</v>
      </c>
      <c r="R165" s="227">
        <f>Q165*H165</f>
        <v>0.67110120000000006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151</v>
      </c>
      <c r="AT165" s="229" t="s">
        <v>146</v>
      </c>
      <c r="AU165" s="229" t="s">
        <v>86</v>
      </c>
      <c r="AY165" s="17" t="s">
        <v>144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84</v>
      </c>
      <c r="BK165" s="230">
        <f>ROUND(I165*H165,2)</f>
        <v>0</v>
      </c>
      <c r="BL165" s="17" t="s">
        <v>151</v>
      </c>
      <c r="BM165" s="229" t="s">
        <v>2694</v>
      </c>
    </row>
    <row r="166" s="2" customFormat="1">
      <c r="A166" s="38"/>
      <c r="B166" s="39"/>
      <c r="C166" s="40"/>
      <c r="D166" s="231" t="s">
        <v>153</v>
      </c>
      <c r="E166" s="40"/>
      <c r="F166" s="232" t="s">
        <v>2695</v>
      </c>
      <c r="G166" s="40"/>
      <c r="H166" s="40"/>
      <c r="I166" s="233"/>
      <c r="J166" s="40"/>
      <c r="K166" s="40"/>
      <c r="L166" s="44"/>
      <c r="M166" s="234"/>
      <c r="N166" s="235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153</v>
      </c>
      <c r="AU166" s="17" t="s">
        <v>86</v>
      </c>
    </row>
    <row r="167" s="2" customFormat="1" ht="16.5" customHeight="1">
      <c r="A167" s="38"/>
      <c r="B167" s="39"/>
      <c r="C167" s="218" t="s">
        <v>578</v>
      </c>
      <c r="D167" s="218" t="s">
        <v>146</v>
      </c>
      <c r="E167" s="219" t="s">
        <v>2696</v>
      </c>
      <c r="F167" s="220" t="s">
        <v>2697</v>
      </c>
      <c r="G167" s="221" t="s">
        <v>149</v>
      </c>
      <c r="H167" s="222">
        <v>248.55600000000001</v>
      </c>
      <c r="I167" s="223"/>
      <c r="J167" s="224">
        <f>ROUND(I167*H167,2)</f>
        <v>0</v>
      </c>
      <c r="K167" s="220" t="s">
        <v>150</v>
      </c>
      <c r="L167" s="44"/>
      <c r="M167" s="225" t="s">
        <v>1</v>
      </c>
      <c r="N167" s="226" t="s">
        <v>41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151</v>
      </c>
      <c r="AT167" s="229" t="s">
        <v>146</v>
      </c>
      <c r="AU167" s="229" t="s">
        <v>86</v>
      </c>
      <c r="AY167" s="17" t="s">
        <v>144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84</v>
      </c>
      <c r="BK167" s="230">
        <f>ROUND(I167*H167,2)</f>
        <v>0</v>
      </c>
      <c r="BL167" s="17" t="s">
        <v>151</v>
      </c>
      <c r="BM167" s="229" t="s">
        <v>2698</v>
      </c>
    </row>
    <row r="168" s="2" customFormat="1">
      <c r="A168" s="38"/>
      <c r="B168" s="39"/>
      <c r="C168" s="40"/>
      <c r="D168" s="231" t="s">
        <v>153</v>
      </c>
      <c r="E168" s="40"/>
      <c r="F168" s="232" t="s">
        <v>2699</v>
      </c>
      <c r="G168" s="40"/>
      <c r="H168" s="40"/>
      <c r="I168" s="233"/>
      <c r="J168" s="40"/>
      <c r="K168" s="40"/>
      <c r="L168" s="44"/>
      <c r="M168" s="234"/>
      <c r="N168" s="235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153</v>
      </c>
      <c r="AU168" s="17" t="s">
        <v>86</v>
      </c>
    </row>
    <row r="169" s="12" customFormat="1" ht="22.8" customHeight="1">
      <c r="A169" s="12"/>
      <c r="B169" s="202"/>
      <c r="C169" s="203"/>
      <c r="D169" s="204" t="s">
        <v>75</v>
      </c>
      <c r="E169" s="216" t="s">
        <v>219</v>
      </c>
      <c r="F169" s="216" t="s">
        <v>666</v>
      </c>
      <c r="G169" s="203"/>
      <c r="H169" s="203"/>
      <c r="I169" s="206"/>
      <c r="J169" s="217">
        <f>BK169</f>
        <v>0</v>
      </c>
      <c r="K169" s="203"/>
      <c r="L169" s="208"/>
      <c r="M169" s="209"/>
      <c r="N169" s="210"/>
      <c r="O169" s="210"/>
      <c r="P169" s="211">
        <f>SUM(P170:P190)</f>
        <v>0</v>
      </c>
      <c r="Q169" s="210"/>
      <c r="R169" s="211">
        <f>SUM(R170:R190)</f>
        <v>0</v>
      </c>
      <c r="S169" s="210"/>
      <c r="T169" s="212">
        <f>SUM(T170:T190)</f>
        <v>1.400223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3" t="s">
        <v>84</v>
      </c>
      <c r="AT169" s="214" t="s">
        <v>75</v>
      </c>
      <c r="AU169" s="214" t="s">
        <v>84</v>
      </c>
      <c r="AY169" s="213" t="s">
        <v>144</v>
      </c>
      <c r="BK169" s="215">
        <f>SUM(BK170:BK190)</f>
        <v>0</v>
      </c>
    </row>
    <row r="170" s="2" customFormat="1" ht="33" customHeight="1">
      <c r="A170" s="38"/>
      <c r="B170" s="39"/>
      <c r="C170" s="218" t="s">
        <v>192</v>
      </c>
      <c r="D170" s="218" t="s">
        <v>146</v>
      </c>
      <c r="E170" s="219" t="s">
        <v>2700</v>
      </c>
      <c r="F170" s="220" t="s">
        <v>2701</v>
      </c>
      <c r="G170" s="221" t="s">
        <v>149</v>
      </c>
      <c r="H170" s="222">
        <v>238</v>
      </c>
      <c r="I170" s="223"/>
      <c r="J170" s="224">
        <f>ROUND(I170*H170,2)</f>
        <v>0</v>
      </c>
      <c r="K170" s="220" t="s">
        <v>150</v>
      </c>
      <c r="L170" s="44"/>
      <c r="M170" s="225" t="s">
        <v>1</v>
      </c>
      <c r="N170" s="226" t="s">
        <v>41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151</v>
      </c>
      <c r="AT170" s="229" t="s">
        <v>146</v>
      </c>
      <c r="AU170" s="229" t="s">
        <v>86</v>
      </c>
      <c r="AY170" s="17" t="s">
        <v>144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84</v>
      </c>
      <c r="BK170" s="230">
        <f>ROUND(I170*H170,2)</f>
        <v>0</v>
      </c>
      <c r="BL170" s="17" t="s">
        <v>151</v>
      </c>
      <c r="BM170" s="229" t="s">
        <v>2702</v>
      </c>
    </row>
    <row r="171" s="2" customFormat="1">
      <c r="A171" s="38"/>
      <c r="B171" s="39"/>
      <c r="C171" s="40"/>
      <c r="D171" s="231" t="s">
        <v>153</v>
      </c>
      <c r="E171" s="40"/>
      <c r="F171" s="232" t="s">
        <v>2703</v>
      </c>
      <c r="G171" s="40"/>
      <c r="H171" s="40"/>
      <c r="I171" s="233"/>
      <c r="J171" s="40"/>
      <c r="K171" s="40"/>
      <c r="L171" s="44"/>
      <c r="M171" s="234"/>
      <c r="N171" s="235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153</v>
      </c>
      <c r="AU171" s="17" t="s">
        <v>86</v>
      </c>
    </row>
    <row r="172" s="14" customFormat="1">
      <c r="A172" s="14"/>
      <c r="B172" s="247"/>
      <c r="C172" s="248"/>
      <c r="D172" s="238" t="s">
        <v>155</v>
      </c>
      <c r="E172" s="249" t="s">
        <v>1</v>
      </c>
      <c r="F172" s="250" t="s">
        <v>2704</v>
      </c>
      <c r="G172" s="248"/>
      <c r="H172" s="251">
        <v>238</v>
      </c>
      <c r="I172" s="252"/>
      <c r="J172" s="248"/>
      <c r="K172" s="248"/>
      <c r="L172" s="253"/>
      <c r="M172" s="254"/>
      <c r="N172" s="255"/>
      <c r="O172" s="255"/>
      <c r="P172" s="255"/>
      <c r="Q172" s="255"/>
      <c r="R172" s="255"/>
      <c r="S172" s="255"/>
      <c r="T172" s="25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7" t="s">
        <v>155</v>
      </c>
      <c r="AU172" s="257" t="s">
        <v>86</v>
      </c>
      <c r="AV172" s="14" t="s">
        <v>86</v>
      </c>
      <c r="AW172" s="14" t="s">
        <v>33</v>
      </c>
      <c r="AX172" s="14" t="s">
        <v>84</v>
      </c>
      <c r="AY172" s="257" t="s">
        <v>144</v>
      </c>
    </row>
    <row r="173" s="2" customFormat="1" ht="37.8" customHeight="1">
      <c r="A173" s="38"/>
      <c r="B173" s="39"/>
      <c r="C173" s="218" t="s">
        <v>201</v>
      </c>
      <c r="D173" s="218" t="s">
        <v>146</v>
      </c>
      <c r="E173" s="219" t="s">
        <v>2705</v>
      </c>
      <c r="F173" s="220" t="s">
        <v>2706</v>
      </c>
      <c r="G173" s="221" t="s">
        <v>149</v>
      </c>
      <c r="H173" s="222">
        <v>7140</v>
      </c>
      <c r="I173" s="223"/>
      <c r="J173" s="224">
        <f>ROUND(I173*H173,2)</f>
        <v>0</v>
      </c>
      <c r="K173" s="220" t="s">
        <v>150</v>
      </c>
      <c r="L173" s="44"/>
      <c r="M173" s="225" t="s">
        <v>1</v>
      </c>
      <c r="N173" s="226" t="s">
        <v>41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151</v>
      </c>
      <c r="AT173" s="229" t="s">
        <v>146</v>
      </c>
      <c r="AU173" s="229" t="s">
        <v>86</v>
      </c>
      <c r="AY173" s="17" t="s">
        <v>144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84</v>
      </c>
      <c r="BK173" s="230">
        <f>ROUND(I173*H173,2)</f>
        <v>0</v>
      </c>
      <c r="BL173" s="17" t="s">
        <v>151</v>
      </c>
      <c r="BM173" s="229" t="s">
        <v>2707</v>
      </c>
    </row>
    <row r="174" s="2" customFormat="1">
      <c r="A174" s="38"/>
      <c r="B174" s="39"/>
      <c r="C174" s="40"/>
      <c r="D174" s="231" t="s">
        <v>153</v>
      </c>
      <c r="E174" s="40"/>
      <c r="F174" s="232" t="s">
        <v>2708</v>
      </c>
      <c r="G174" s="40"/>
      <c r="H174" s="40"/>
      <c r="I174" s="233"/>
      <c r="J174" s="40"/>
      <c r="K174" s="40"/>
      <c r="L174" s="44"/>
      <c r="M174" s="234"/>
      <c r="N174" s="235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153</v>
      </c>
      <c r="AU174" s="17" t="s">
        <v>86</v>
      </c>
    </row>
    <row r="175" s="14" customFormat="1">
      <c r="A175" s="14"/>
      <c r="B175" s="247"/>
      <c r="C175" s="248"/>
      <c r="D175" s="238" t="s">
        <v>155</v>
      </c>
      <c r="E175" s="249" t="s">
        <v>1</v>
      </c>
      <c r="F175" s="250" t="s">
        <v>2709</v>
      </c>
      <c r="G175" s="248"/>
      <c r="H175" s="251">
        <v>7140</v>
      </c>
      <c r="I175" s="252"/>
      <c r="J175" s="248"/>
      <c r="K175" s="248"/>
      <c r="L175" s="253"/>
      <c r="M175" s="254"/>
      <c r="N175" s="255"/>
      <c r="O175" s="255"/>
      <c r="P175" s="255"/>
      <c r="Q175" s="255"/>
      <c r="R175" s="255"/>
      <c r="S175" s="255"/>
      <c r="T175" s="25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7" t="s">
        <v>155</v>
      </c>
      <c r="AU175" s="257" t="s">
        <v>86</v>
      </c>
      <c r="AV175" s="14" t="s">
        <v>86</v>
      </c>
      <c r="AW175" s="14" t="s">
        <v>33</v>
      </c>
      <c r="AX175" s="14" t="s">
        <v>84</v>
      </c>
      <c r="AY175" s="257" t="s">
        <v>144</v>
      </c>
    </row>
    <row r="176" s="2" customFormat="1" ht="33" customHeight="1">
      <c r="A176" s="38"/>
      <c r="B176" s="39"/>
      <c r="C176" s="218" t="s">
        <v>197</v>
      </c>
      <c r="D176" s="218" t="s">
        <v>146</v>
      </c>
      <c r="E176" s="219" t="s">
        <v>2710</v>
      </c>
      <c r="F176" s="220" t="s">
        <v>2711</v>
      </c>
      <c r="G176" s="221" t="s">
        <v>149</v>
      </c>
      <c r="H176" s="222">
        <v>238</v>
      </c>
      <c r="I176" s="223"/>
      <c r="J176" s="224">
        <f>ROUND(I176*H176,2)</f>
        <v>0</v>
      </c>
      <c r="K176" s="220" t="s">
        <v>150</v>
      </c>
      <c r="L176" s="44"/>
      <c r="M176" s="225" t="s">
        <v>1</v>
      </c>
      <c r="N176" s="226" t="s">
        <v>41</v>
      </c>
      <c r="O176" s="9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151</v>
      </c>
      <c r="AT176" s="229" t="s">
        <v>146</v>
      </c>
      <c r="AU176" s="229" t="s">
        <v>86</v>
      </c>
      <c r="AY176" s="17" t="s">
        <v>144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84</v>
      </c>
      <c r="BK176" s="230">
        <f>ROUND(I176*H176,2)</f>
        <v>0</v>
      </c>
      <c r="BL176" s="17" t="s">
        <v>151</v>
      </c>
      <c r="BM176" s="229" t="s">
        <v>2712</v>
      </c>
    </row>
    <row r="177" s="2" customFormat="1">
      <c r="A177" s="38"/>
      <c r="B177" s="39"/>
      <c r="C177" s="40"/>
      <c r="D177" s="231" t="s">
        <v>153</v>
      </c>
      <c r="E177" s="40"/>
      <c r="F177" s="232" t="s">
        <v>2713</v>
      </c>
      <c r="G177" s="40"/>
      <c r="H177" s="40"/>
      <c r="I177" s="233"/>
      <c r="J177" s="40"/>
      <c r="K177" s="40"/>
      <c r="L177" s="44"/>
      <c r="M177" s="234"/>
      <c r="N177" s="235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153</v>
      </c>
      <c r="AU177" s="17" t="s">
        <v>86</v>
      </c>
    </row>
    <row r="178" s="2" customFormat="1" ht="24.15" customHeight="1">
      <c r="A178" s="38"/>
      <c r="B178" s="39"/>
      <c r="C178" s="218" t="s">
        <v>285</v>
      </c>
      <c r="D178" s="218" t="s">
        <v>146</v>
      </c>
      <c r="E178" s="219" t="s">
        <v>794</v>
      </c>
      <c r="F178" s="220" t="s">
        <v>795</v>
      </c>
      <c r="G178" s="221" t="s">
        <v>149</v>
      </c>
      <c r="H178" s="222">
        <v>1.089</v>
      </c>
      <c r="I178" s="223"/>
      <c r="J178" s="224">
        <f>ROUND(I178*H178,2)</f>
        <v>0</v>
      </c>
      <c r="K178" s="220" t="s">
        <v>150</v>
      </c>
      <c r="L178" s="44"/>
      <c r="M178" s="225" t="s">
        <v>1</v>
      </c>
      <c r="N178" s="226" t="s">
        <v>41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0.072999999999999995</v>
      </c>
      <c r="T178" s="228">
        <f>S178*H178</f>
        <v>0.079496999999999998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151</v>
      </c>
      <c r="AT178" s="229" t="s">
        <v>146</v>
      </c>
      <c r="AU178" s="229" t="s">
        <v>86</v>
      </c>
      <c r="AY178" s="17" t="s">
        <v>144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84</v>
      </c>
      <c r="BK178" s="230">
        <f>ROUND(I178*H178,2)</f>
        <v>0</v>
      </c>
      <c r="BL178" s="17" t="s">
        <v>151</v>
      </c>
      <c r="BM178" s="229" t="s">
        <v>2714</v>
      </c>
    </row>
    <row r="179" s="2" customFormat="1">
      <c r="A179" s="38"/>
      <c r="B179" s="39"/>
      <c r="C179" s="40"/>
      <c r="D179" s="231" t="s">
        <v>153</v>
      </c>
      <c r="E179" s="40"/>
      <c r="F179" s="232" t="s">
        <v>797</v>
      </c>
      <c r="G179" s="40"/>
      <c r="H179" s="40"/>
      <c r="I179" s="233"/>
      <c r="J179" s="40"/>
      <c r="K179" s="40"/>
      <c r="L179" s="44"/>
      <c r="M179" s="234"/>
      <c r="N179" s="235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153</v>
      </c>
      <c r="AU179" s="17" t="s">
        <v>86</v>
      </c>
    </row>
    <row r="180" s="14" customFormat="1">
      <c r="A180" s="14"/>
      <c r="B180" s="247"/>
      <c r="C180" s="248"/>
      <c r="D180" s="238" t="s">
        <v>155</v>
      </c>
      <c r="E180" s="249" t="s">
        <v>1</v>
      </c>
      <c r="F180" s="250" t="s">
        <v>780</v>
      </c>
      <c r="G180" s="248"/>
      <c r="H180" s="251">
        <v>0.31900000000000001</v>
      </c>
      <c r="I180" s="252"/>
      <c r="J180" s="248"/>
      <c r="K180" s="248"/>
      <c r="L180" s="253"/>
      <c r="M180" s="254"/>
      <c r="N180" s="255"/>
      <c r="O180" s="255"/>
      <c r="P180" s="255"/>
      <c r="Q180" s="255"/>
      <c r="R180" s="255"/>
      <c r="S180" s="255"/>
      <c r="T180" s="25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7" t="s">
        <v>155</v>
      </c>
      <c r="AU180" s="257" t="s">
        <v>86</v>
      </c>
      <c r="AV180" s="14" t="s">
        <v>86</v>
      </c>
      <c r="AW180" s="14" t="s">
        <v>33</v>
      </c>
      <c r="AX180" s="14" t="s">
        <v>76</v>
      </c>
      <c r="AY180" s="257" t="s">
        <v>144</v>
      </c>
    </row>
    <row r="181" s="14" customFormat="1">
      <c r="A181" s="14"/>
      <c r="B181" s="247"/>
      <c r="C181" s="248"/>
      <c r="D181" s="238" t="s">
        <v>155</v>
      </c>
      <c r="E181" s="249" t="s">
        <v>1</v>
      </c>
      <c r="F181" s="250" t="s">
        <v>798</v>
      </c>
      <c r="G181" s="248"/>
      <c r="H181" s="251">
        <v>0.77000000000000002</v>
      </c>
      <c r="I181" s="252"/>
      <c r="J181" s="248"/>
      <c r="K181" s="248"/>
      <c r="L181" s="253"/>
      <c r="M181" s="254"/>
      <c r="N181" s="255"/>
      <c r="O181" s="255"/>
      <c r="P181" s="255"/>
      <c r="Q181" s="255"/>
      <c r="R181" s="255"/>
      <c r="S181" s="255"/>
      <c r="T181" s="25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7" t="s">
        <v>155</v>
      </c>
      <c r="AU181" s="257" t="s">
        <v>86</v>
      </c>
      <c r="AV181" s="14" t="s">
        <v>86</v>
      </c>
      <c r="AW181" s="14" t="s">
        <v>33</v>
      </c>
      <c r="AX181" s="14" t="s">
        <v>76</v>
      </c>
      <c r="AY181" s="257" t="s">
        <v>144</v>
      </c>
    </row>
    <row r="182" s="15" customFormat="1">
      <c r="A182" s="15"/>
      <c r="B182" s="258"/>
      <c r="C182" s="259"/>
      <c r="D182" s="238" t="s">
        <v>155</v>
      </c>
      <c r="E182" s="260" t="s">
        <v>1</v>
      </c>
      <c r="F182" s="261" t="s">
        <v>160</v>
      </c>
      <c r="G182" s="259"/>
      <c r="H182" s="262">
        <v>1.089</v>
      </c>
      <c r="I182" s="263"/>
      <c r="J182" s="259"/>
      <c r="K182" s="259"/>
      <c r="L182" s="264"/>
      <c r="M182" s="265"/>
      <c r="N182" s="266"/>
      <c r="O182" s="266"/>
      <c r="P182" s="266"/>
      <c r="Q182" s="266"/>
      <c r="R182" s="266"/>
      <c r="S182" s="266"/>
      <c r="T182" s="267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8" t="s">
        <v>155</v>
      </c>
      <c r="AU182" s="268" t="s">
        <v>86</v>
      </c>
      <c r="AV182" s="15" t="s">
        <v>151</v>
      </c>
      <c r="AW182" s="15" t="s">
        <v>33</v>
      </c>
      <c r="AX182" s="15" t="s">
        <v>84</v>
      </c>
      <c r="AY182" s="268" t="s">
        <v>144</v>
      </c>
    </row>
    <row r="183" s="2" customFormat="1" ht="24.15" customHeight="1">
      <c r="A183" s="38"/>
      <c r="B183" s="39"/>
      <c r="C183" s="218" t="s">
        <v>295</v>
      </c>
      <c r="D183" s="218" t="s">
        <v>146</v>
      </c>
      <c r="E183" s="219" t="s">
        <v>799</v>
      </c>
      <c r="F183" s="220" t="s">
        <v>800</v>
      </c>
      <c r="G183" s="221" t="s">
        <v>149</v>
      </c>
      <c r="H183" s="222">
        <v>5.4560000000000004</v>
      </c>
      <c r="I183" s="223"/>
      <c r="J183" s="224">
        <f>ROUND(I183*H183,2)</f>
        <v>0</v>
      </c>
      <c r="K183" s="220" t="s">
        <v>150</v>
      </c>
      <c r="L183" s="44"/>
      <c r="M183" s="225" t="s">
        <v>1</v>
      </c>
      <c r="N183" s="226" t="s">
        <v>41</v>
      </c>
      <c r="O183" s="91"/>
      <c r="P183" s="227">
        <f>O183*H183</f>
        <v>0</v>
      </c>
      <c r="Q183" s="227">
        <v>0</v>
      </c>
      <c r="R183" s="227">
        <f>Q183*H183</f>
        <v>0</v>
      </c>
      <c r="S183" s="227">
        <v>0.050999999999999997</v>
      </c>
      <c r="T183" s="228">
        <f>S183*H183</f>
        <v>0.278256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151</v>
      </c>
      <c r="AT183" s="229" t="s">
        <v>146</v>
      </c>
      <c r="AU183" s="229" t="s">
        <v>86</v>
      </c>
      <c r="AY183" s="17" t="s">
        <v>144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84</v>
      </c>
      <c r="BK183" s="230">
        <f>ROUND(I183*H183,2)</f>
        <v>0</v>
      </c>
      <c r="BL183" s="17" t="s">
        <v>151</v>
      </c>
      <c r="BM183" s="229" t="s">
        <v>2715</v>
      </c>
    </row>
    <row r="184" s="2" customFormat="1">
      <c r="A184" s="38"/>
      <c r="B184" s="39"/>
      <c r="C184" s="40"/>
      <c r="D184" s="231" t="s">
        <v>153</v>
      </c>
      <c r="E184" s="40"/>
      <c r="F184" s="232" t="s">
        <v>802</v>
      </c>
      <c r="G184" s="40"/>
      <c r="H184" s="40"/>
      <c r="I184" s="233"/>
      <c r="J184" s="40"/>
      <c r="K184" s="40"/>
      <c r="L184" s="44"/>
      <c r="M184" s="234"/>
      <c r="N184" s="235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153</v>
      </c>
      <c r="AU184" s="17" t="s">
        <v>86</v>
      </c>
    </row>
    <row r="185" s="14" customFormat="1">
      <c r="A185" s="14"/>
      <c r="B185" s="247"/>
      <c r="C185" s="248"/>
      <c r="D185" s="238" t="s">
        <v>155</v>
      </c>
      <c r="E185" s="249" t="s">
        <v>1</v>
      </c>
      <c r="F185" s="250" t="s">
        <v>803</v>
      </c>
      <c r="G185" s="248"/>
      <c r="H185" s="251">
        <v>2.7280000000000002</v>
      </c>
      <c r="I185" s="252"/>
      <c r="J185" s="248"/>
      <c r="K185" s="248"/>
      <c r="L185" s="253"/>
      <c r="M185" s="254"/>
      <c r="N185" s="255"/>
      <c r="O185" s="255"/>
      <c r="P185" s="255"/>
      <c r="Q185" s="255"/>
      <c r="R185" s="255"/>
      <c r="S185" s="255"/>
      <c r="T185" s="25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7" t="s">
        <v>155</v>
      </c>
      <c r="AU185" s="257" t="s">
        <v>86</v>
      </c>
      <c r="AV185" s="14" t="s">
        <v>86</v>
      </c>
      <c r="AW185" s="14" t="s">
        <v>33</v>
      </c>
      <c r="AX185" s="14" t="s">
        <v>76</v>
      </c>
      <c r="AY185" s="257" t="s">
        <v>144</v>
      </c>
    </row>
    <row r="186" s="14" customFormat="1">
      <c r="A186" s="14"/>
      <c r="B186" s="247"/>
      <c r="C186" s="248"/>
      <c r="D186" s="238" t="s">
        <v>155</v>
      </c>
      <c r="E186" s="249" t="s">
        <v>1</v>
      </c>
      <c r="F186" s="250" t="s">
        <v>804</v>
      </c>
      <c r="G186" s="248"/>
      <c r="H186" s="251">
        <v>2.7280000000000002</v>
      </c>
      <c r="I186" s="252"/>
      <c r="J186" s="248"/>
      <c r="K186" s="248"/>
      <c r="L186" s="253"/>
      <c r="M186" s="254"/>
      <c r="N186" s="255"/>
      <c r="O186" s="255"/>
      <c r="P186" s="255"/>
      <c r="Q186" s="255"/>
      <c r="R186" s="255"/>
      <c r="S186" s="255"/>
      <c r="T186" s="25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7" t="s">
        <v>155</v>
      </c>
      <c r="AU186" s="257" t="s">
        <v>86</v>
      </c>
      <c r="AV186" s="14" t="s">
        <v>86</v>
      </c>
      <c r="AW186" s="14" t="s">
        <v>33</v>
      </c>
      <c r="AX186" s="14" t="s">
        <v>76</v>
      </c>
      <c r="AY186" s="257" t="s">
        <v>144</v>
      </c>
    </row>
    <row r="187" s="15" customFormat="1">
      <c r="A187" s="15"/>
      <c r="B187" s="258"/>
      <c r="C187" s="259"/>
      <c r="D187" s="238" t="s">
        <v>155</v>
      </c>
      <c r="E187" s="260" t="s">
        <v>1</v>
      </c>
      <c r="F187" s="261" t="s">
        <v>160</v>
      </c>
      <c r="G187" s="259"/>
      <c r="H187" s="262">
        <v>5.4560000000000004</v>
      </c>
      <c r="I187" s="263"/>
      <c r="J187" s="259"/>
      <c r="K187" s="259"/>
      <c r="L187" s="264"/>
      <c r="M187" s="265"/>
      <c r="N187" s="266"/>
      <c r="O187" s="266"/>
      <c r="P187" s="266"/>
      <c r="Q187" s="266"/>
      <c r="R187" s="266"/>
      <c r="S187" s="266"/>
      <c r="T187" s="267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8" t="s">
        <v>155</v>
      </c>
      <c r="AU187" s="268" t="s">
        <v>86</v>
      </c>
      <c r="AV187" s="15" t="s">
        <v>151</v>
      </c>
      <c r="AW187" s="15" t="s">
        <v>33</v>
      </c>
      <c r="AX187" s="15" t="s">
        <v>84</v>
      </c>
      <c r="AY187" s="268" t="s">
        <v>144</v>
      </c>
    </row>
    <row r="188" s="2" customFormat="1" ht="16.5" customHeight="1">
      <c r="A188" s="38"/>
      <c r="B188" s="39"/>
      <c r="C188" s="218" t="s">
        <v>7</v>
      </c>
      <c r="D188" s="218" t="s">
        <v>146</v>
      </c>
      <c r="E188" s="219" t="s">
        <v>805</v>
      </c>
      <c r="F188" s="220" t="s">
        <v>806</v>
      </c>
      <c r="G188" s="221" t="s">
        <v>149</v>
      </c>
      <c r="H188" s="222">
        <v>8.9100000000000001</v>
      </c>
      <c r="I188" s="223"/>
      <c r="J188" s="224">
        <f>ROUND(I188*H188,2)</f>
        <v>0</v>
      </c>
      <c r="K188" s="220" t="s">
        <v>150</v>
      </c>
      <c r="L188" s="44"/>
      <c r="M188" s="225" t="s">
        <v>1</v>
      </c>
      <c r="N188" s="226" t="s">
        <v>41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0.11700000000000001</v>
      </c>
      <c r="T188" s="228">
        <f>S188*H188</f>
        <v>1.04247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151</v>
      </c>
      <c r="AT188" s="229" t="s">
        <v>146</v>
      </c>
      <c r="AU188" s="229" t="s">
        <v>86</v>
      </c>
      <c r="AY188" s="17" t="s">
        <v>144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84</v>
      </c>
      <c r="BK188" s="230">
        <f>ROUND(I188*H188,2)</f>
        <v>0</v>
      </c>
      <c r="BL188" s="17" t="s">
        <v>151</v>
      </c>
      <c r="BM188" s="229" t="s">
        <v>2716</v>
      </c>
    </row>
    <row r="189" s="2" customFormat="1">
      <c r="A189" s="38"/>
      <c r="B189" s="39"/>
      <c r="C189" s="40"/>
      <c r="D189" s="231" t="s">
        <v>153</v>
      </c>
      <c r="E189" s="40"/>
      <c r="F189" s="232" t="s">
        <v>808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153</v>
      </c>
      <c r="AU189" s="17" t="s">
        <v>86</v>
      </c>
    </row>
    <row r="190" s="14" customFormat="1">
      <c r="A190" s="14"/>
      <c r="B190" s="247"/>
      <c r="C190" s="248"/>
      <c r="D190" s="238" t="s">
        <v>155</v>
      </c>
      <c r="E190" s="249" t="s">
        <v>1</v>
      </c>
      <c r="F190" s="250" t="s">
        <v>809</v>
      </c>
      <c r="G190" s="248"/>
      <c r="H190" s="251">
        <v>8.9100000000000001</v>
      </c>
      <c r="I190" s="252"/>
      <c r="J190" s="248"/>
      <c r="K190" s="248"/>
      <c r="L190" s="253"/>
      <c r="M190" s="254"/>
      <c r="N190" s="255"/>
      <c r="O190" s="255"/>
      <c r="P190" s="255"/>
      <c r="Q190" s="255"/>
      <c r="R190" s="255"/>
      <c r="S190" s="255"/>
      <c r="T190" s="25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7" t="s">
        <v>155</v>
      </c>
      <c r="AU190" s="257" t="s">
        <v>86</v>
      </c>
      <c r="AV190" s="14" t="s">
        <v>86</v>
      </c>
      <c r="AW190" s="14" t="s">
        <v>33</v>
      </c>
      <c r="AX190" s="14" t="s">
        <v>84</v>
      </c>
      <c r="AY190" s="257" t="s">
        <v>144</v>
      </c>
    </row>
    <row r="191" s="12" customFormat="1" ht="22.8" customHeight="1">
      <c r="A191" s="12"/>
      <c r="B191" s="202"/>
      <c r="C191" s="203"/>
      <c r="D191" s="204" t="s">
        <v>75</v>
      </c>
      <c r="E191" s="216" t="s">
        <v>853</v>
      </c>
      <c r="F191" s="216" t="s">
        <v>854</v>
      </c>
      <c r="G191" s="203"/>
      <c r="H191" s="203"/>
      <c r="I191" s="206"/>
      <c r="J191" s="217">
        <f>BK191</f>
        <v>0</v>
      </c>
      <c r="K191" s="203"/>
      <c r="L191" s="208"/>
      <c r="M191" s="209"/>
      <c r="N191" s="210"/>
      <c r="O191" s="210"/>
      <c r="P191" s="211">
        <f>SUM(P192:P202)</f>
        <v>0</v>
      </c>
      <c r="Q191" s="210"/>
      <c r="R191" s="211">
        <f>SUM(R192:R202)</f>
        <v>0</v>
      </c>
      <c r="S191" s="210"/>
      <c r="T191" s="212">
        <f>SUM(T192:T202)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3" t="s">
        <v>84</v>
      </c>
      <c r="AT191" s="214" t="s">
        <v>75</v>
      </c>
      <c r="AU191" s="214" t="s">
        <v>84</v>
      </c>
      <c r="AY191" s="213" t="s">
        <v>144</v>
      </c>
      <c r="BK191" s="215">
        <f>SUM(BK192:BK202)</f>
        <v>0</v>
      </c>
    </row>
    <row r="192" s="2" customFormat="1" ht="33" customHeight="1">
      <c r="A192" s="38"/>
      <c r="B192" s="39"/>
      <c r="C192" s="218" t="s">
        <v>571</v>
      </c>
      <c r="D192" s="218" t="s">
        <v>146</v>
      </c>
      <c r="E192" s="219" t="s">
        <v>2717</v>
      </c>
      <c r="F192" s="220" t="s">
        <v>2718</v>
      </c>
      <c r="G192" s="221" t="s">
        <v>196</v>
      </c>
      <c r="H192" s="222">
        <v>1.492</v>
      </c>
      <c r="I192" s="223"/>
      <c r="J192" s="224">
        <f>ROUND(I192*H192,2)</f>
        <v>0</v>
      </c>
      <c r="K192" s="220" t="s">
        <v>150</v>
      </c>
      <c r="L192" s="44"/>
      <c r="M192" s="225" t="s">
        <v>1</v>
      </c>
      <c r="N192" s="226" t="s">
        <v>41</v>
      </c>
      <c r="O192" s="91"/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151</v>
      </c>
      <c r="AT192" s="229" t="s">
        <v>146</v>
      </c>
      <c r="AU192" s="229" t="s">
        <v>86</v>
      </c>
      <c r="AY192" s="17" t="s">
        <v>144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84</v>
      </c>
      <c r="BK192" s="230">
        <f>ROUND(I192*H192,2)</f>
        <v>0</v>
      </c>
      <c r="BL192" s="17" t="s">
        <v>151</v>
      </c>
      <c r="BM192" s="229" t="s">
        <v>2719</v>
      </c>
    </row>
    <row r="193" s="2" customFormat="1">
      <c r="A193" s="38"/>
      <c r="B193" s="39"/>
      <c r="C193" s="40"/>
      <c r="D193" s="231" t="s">
        <v>153</v>
      </c>
      <c r="E193" s="40"/>
      <c r="F193" s="232" t="s">
        <v>2720</v>
      </c>
      <c r="G193" s="40"/>
      <c r="H193" s="40"/>
      <c r="I193" s="233"/>
      <c r="J193" s="40"/>
      <c r="K193" s="40"/>
      <c r="L193" s="44"/>
      <c r="M193" s="234"/>
      <c r="N193" s="235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153</v>
      </c>
      <c r="AU193" s="17" t="s">
        <v>86</v>
      </c>
    </row>
    <row r="194" s="2" customFormat="1" ht="24.15" customHeight="1">
      <c r="A194" s="38"/>
      <c r="B194" s="39"/>
      <c r="C194" s="218" t="s">
        <v>2018</v>
      </c>
      <c r="D194" s="218" t="s">
        <v>146</v>
      </c>
      <c r="E194" s="219" t="s">
        <v>2721</v>
      </c>
      <c r="F194" s="220" t="s">
        <v>2722</v>
      </c>
      <c r="G194" s="221" t="s">
        <v>196</v>
      </c>
      <c r="H194" s="222">
        <v>1.492</v>
      </c>
      <c r="I194" s="223"/>
      <c r="J194" s="224">
        <f>ROUND(I194*H194,2)</f>
        <v>0</v>
      </c>
      <c r="K194" s="220" t="s">
        <v>150</v>
      </c>
      <c r="L194" s="44"/>
      <c r="M194" s="225" t="s">
        <v>1</v>
      </c>
      <c r="N194" s="226" t="s">
        <v>41</v>
      </c>
      <c r="O194" s="91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151</v>
      </c>
      <c r="AT194" s="229" t="s">
        <v>146</v>
      </c>
      <c r="AU194" s="229" t="s">
        <v>86</v>
      </c>
      <c r="AY194" s="17" t="s">
        <v>144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84</v>
      </c>
      <c r="BK194" s="230">
        <f>ROUND(I194*H194,2)</f>
        <v>0</v>
      </c>
      <c r="BL194" s="17" t="s">
        <v>151</v>
      </c>
      <c r="BM194" s="229" t="s">
        <v>2723</v>
      </c>
    </row>
    <row r="195" s="2" customFormat="1">
      <c r="A195" s="38"/>
      <c r="B195" s="39"/>
      <c r="C195" s="40"/>
      <c r="D195" s="231" t="s">
        <v>153</v>
      </c>
      <c r="E195" s="40"/>
      <c r="F195" s="232" t="s">
        <v>2724</v>
      </c>
      <c r="G195" s="40"/>
      <c r="H195" s="40"/>
      <c r="I195" s="233"/>
      <c r="J195" s="40"/>
      <c r="K195" s="40"/>
      <c r="L195" s="44"/>
      <c r="M195" s="234"/>
      <c r="N195" s="235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153</v>
      </c>
      <c r="AU195" s="17" t="s">
        <v>86</v>
      </c>
    </row>
    <row r="196" s="2" customFormat="1" ht="24.15" customHeight="1">
      <c r="A196" s="38"/>
      <c r="B196" s="39"/>
      <c r="C196" s="218" t="s">
        <v>2035</v>
      </c>
      <c r="D196" s="218" t="s">
        <v>146</v>
      </c>
      <c r="E196" s="219" t="s">
        <v>871</v>
      </c>
      <c r="F196" s="220" t="s">
        <v>872</v>
      </c>
      <c r="G196" s="221" t="s">
        <v>196</v>
      </c>
      <c r="H196" s="222">
        <v>1.492</v>
      </c>
      <c r="I196" s="223"/>
      <c r="J196" s="224">
        <f>ROUND(I196*H196,2)</f>
        <v>0</v>
      </c>
      <c r="K196" s="220" t="s">
        <v>150</v>
      </c>
      <c r="L196" s="44"/>
      <c r="M196" s="225" t="s">
        <v>1</v>
      </c>
      <c r="N196" s="226" t="s">
        <v>41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151</v>
      </c>
      <c r="AT196" s="229" t="s">
        <v>146</v>
      </c>
      <c r="AU196" s="229" t="s">
        <v>86</v>
      </c>
      <c r="AY196" s="17" t="s">
        <v>144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84</v>
      </c>
      <c r="BK196" s="230">
        <f>ROUND(I196*H196,2)</f>
        <v>0</v>
      </c>
      <c r="BL196" s="17" t="s">
        <v>151</v>
      </c>
      <c r="BM196" s="229" t="s">
        <v>2725</v>
      </c>
    </row>
    <row r="197" s="2" customFormat="1">
      <c r="A197" s="38"/>
      <c r="B197" s="39"/>
      <c r="C197" s="40"/>
      <c r="D197" s="231" t="s">
        <v>153</v>
      </c>
      <c r="E197" s="40"/>
      <c r="F197" s="232" t="s">
        <v>874</v>
      </c>
      <c r="G197" s="40"/>
      <c r="H197" s="40"/>
      <c r="I197" s="233"/>
      <c r="J197" s="40"/>
      <c r="K197" s="40"/>
      <c r="L197" s="44"/>
      <c r="M197" s="234"/>
      <c r="N197" s="235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153</v>
      </c>
      <c r="AU197" s="17" t="s">
        <v>86</v>
      </c>
    </row>
    <row r="198" s="2" customFormat="1" ht="24.15" customHeight="1">
      <c r="A198" s="38"/>
      <c r="B198" s="39"/>
      <c r="C198" s="218" t="s">
        <v>703</v>
      </c>
      <c r="D198" s="218" t="s">
        <v>146</v>
      </c>
      <c r="E198" s="219" t="s">
        <v>875</v>
      </c>
      <c r="F198" s="220" t="s">
        <v>876</v>
      </c>
      <c r="G198" s="221" t="s">
        <v>196</v>
      </c>
      <c r="H198" s="222">
        <v>22.379999999999999</v>
      </c>
      <c r="I198" s="223"/>
      <c r="J198" s="224">
        <f>ROUND(I198*H198,2)</f>
        <v>0</v>
      </c>
      <c r="K198" s="220" t="s">
        <v>150</v>
      </c>
      <c r="L198" s="44"/>
      <c r="M198" s="225" t="s">
        <v>1</v>
      </c>
      <c r="N198" s="226" t="s">
        <v>41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151</v>
      </c>
      <c r="AT198" s="229" t="s">
        <v>146</v>
      </c>
      <c r="AU198" s="229" t="s">
        <v>86</v>
      </c>
      <c r="AY198" s="17" t="s">
        <v>144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84</v>
      </c>
      <c r="BK198" s="230">
        <f>ROUND(I198*H198,2)</f>
        <v>0</v>
      </c>
      <c r="BL198" s="17" t="s">
        <v>151</v>
      </c>
      <c r="BM198" s="229" t="s">
        <v>2726</v>
      </c>
    </row>
    <row r="199" s="2" customFormat="1">
      <c r="A199" s="38"/>
      <c r="B199" s="39"/>
      <c r="C199" s="40"/>
      <c r="D199" s="231" t="s">
        <v>153</v>
      </c>
      <c r="E199" s="40"/>
      <c r="F199" s="232" t="s">
        <v>878</v>
      </c>
      <c r="G199" s="40"/>
      <c r="H199" s="40"/>
      <c r="I199" s="233"/>
      <c r="J199" s="40"/>
      <c r="K199" s="40"/>
      <c r="L199" s="44"/>
      <c r="M199" s="234"/>
      <c r="N199" s="235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153</v>
      </c>
      <c r="AU199" s="17" t="s">
        <v>86</v>
      </c>
    </row>
    <row r="200" s="14" customFormat="1">
      <c r="A200" s="14"/>
      <c r="B200" s="247"/>
      <c r="C200" s="248"/>
      <c r="D200" s="238" t="s">
        <v>155</v>
      </c>
      <c r="E200" s="249" t="s">
        <v>1</v>
      </c>
      <c r="F200" s="250" t="s">
        <v>2727</v>
      </c>
      <c r="G200" s="248"/>
      <c r="H200" s="251">
        <v>22.379999999999999</v>
      </c>
      <c r="I200" s="252"/>
      <c r="J200" s="248"/>
      <c r="K200" s="248"/>
      <c r="L200" s="253"/>
      <c r="M200" s="254"/>
      <c r="N200" s="255"/>
      <c r="O200" s="255"/>
      <c r="P200" s="255"/>
      <c r="Q200" s="255"/>
      <c r="R200" s="255"/>
      <c r="S200" s="255"/>
      <c r="T200" s="25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7" t="s">
        <v>155</v>
      </c>
      <c r="AU200" s="257" t="s">
        <v>86</v>
      </c>
      <c r="AV200" s="14" t="s">
        <v>86</v>
      </c>
      <c r="AW200" s="14" t="s">
        <v>33</v>
      </c>
      <c r="AX200" s="14" t="s">
        <v>84</v>
      </c>
      <c r="AY200" s="257" t="s">
        <v>144</v>
      </c>
    </row>
    <row r="201" s="2" customFormat="1" ht="33" customHeight="1">
      <c r="A201" s="38"/>
      <c r="B201" s="39"/>
      <c r="C201" s="218" t="s">
        <v>2030</v>
      </c>
      <c r="D201" s="218" t="s">
        <v>146</v>
      </c>
      <c r="E201" s="219" t="s">
        <v>888</v>
      </c>
      <c r="F201" s="220" t="s">
        <v>889</v>
      </c>
      <c r="G201" s="221" t="s">
        <v>196</v>
      </c>
      <c r="H201" s="222">
        <v>1.492</v>
      </c>
      <c r="I201" s="223"/>
      <c r="J201" s="224">
        <f>ROUND(I201*H201,2)</f>
        <v>0</v>
      </c>
      <c r="K201" s="220" t="s">
        <v>150</v>
      </c>
      <c r="L201" s="44"/>
      <c r="M201" s="225" t="s">
        <v>1</v>
      </c>
      <c r="N201" s="226" t="s">
        <v>41</v>
      </c>
      <c r="O201" s="91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151</v>
      </c>
      <c r="AT201" s="229" t="s">
        <v>146</v>
      </c>
      <c r="AU201" s="229" t="s">
        <v>86</v>
      </c>
      <c r="AY201" s="17" t="s">
        <v>144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84</v>
      </c>
      <c r="BK201" s="230">
        <f>ROUND(I201*H201,2)</f>
        <v>0</v>
      </c>
      <c r="BL201" s="17" t="s">
        <v>151</v>
      </c>
      <c r="BM201" s="229" t="s">
        <v>2728</v>
      </c>
    </row>
    <row r="202" s="2" customFormat="1">
      <c r="A202" s="38"/>
      <c r="B202" s="39"/>
      <c r="C202" s="40"/>
      <c r="D202" s="231" t="s">
        <v>153</v>
      </c>
      <c r="E202" s="40"/>
      <c r="F202" s="232" t="s">
        <v>891</v>
      </c>
      <c r="G202" s="40"/>
      <c r="H202" s="40"/>
      <c r="I202" s="233"/>
      <c r="J202" s="40"/>
      <c r="K202" s="40"/>
      <c r="L202" s="44"/>
      <c r="M202" s="234"/>
      <c r="N202" s="235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153</v>
      </c>
      <c r="AU202" s="17" t="s">
        <v>86</v>
      </c>
    </row>
    <row r="203" s="12" customFormat="1" ht="22.8" customHeight="1">
      <c r="A203" s="12"/>
      <c r="B203" s="202"/>
      <c r="C203" s="203"/>
      <c r="D203" s="204" t="s">
        <v>75</v>
      </c>
      <c r="E203" s="216" t="s">
        <v>1893</v>
      </c>
      <c r="F203" s="216" t="s">
        <v>1894</v>
      </c>
      <c r="G203" s="203"/>
      <c r="H203" s="203"/>
      <c r="I203" s="206"/>
      <c r="J203" s="217">
        <f>BK203</f>
        <v>0</v>
      </c>
      <c r="K203" s="203"/>
      <c r="L203" s="208"/>
      <c r="M203" s="209"/>
      <c r="N203" s="210"/>
      <c r="O203" s="210"/>
      <c r="P203" s="211">
        <f>SUM(P204:P205)</f>
        <v>0</v>
      </c>
      <c r="Q203" s="210"/>
      <c r="R203" s="211">
        <f>SUM(R204:R205)</f>
        <v>0</v>
      </c>
      <c r="S203" s="210"/>
      <c r="T203" s="212">
        <f>SUM(T204:T205)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3" t="s">
        <v>84</v>
      </c>
      <c r="AT203" s="214" t="s">
        <v>75</v>
      </c>
      <c r="AU203" s="214" t="s">
        <v>84</v>
      </c>
      <c r="AY203" s="213" t="s">
        <v>144</v>
      </c>
      <c r="BK203" s="215">
        <f>SUM(BK204:BK205)</f>
        <v>0</v>
      </c>
    </row>
    <row r="204" s="2" customFormat="1" ht="21.75" customHeight="1">
      <c r="A204" s="38"/>
      <c r="B204" s="39"/>
      <c r="C204" s="218" t="s">
        <v>724</v>
      </c>
      <c r="D204" s="218" t="s">
        <v>146</v>
      </c>
      <c r="E204" s="219" t="s">
        <v>2729</v>
      </c>
      <c r="F204" s="220" t="s">
        <v>2730</v>
      </c>
      <c r="G204" s="221" t="s">
        <v>196</v>
      </c>
      <c r="H204" s="222">
        <v>11.237</v>
      </c>
      <c r="I204" s="223"/>
      <c r="J204" s="224">
        <f>ROUND(I204*H204,2)</f>
        <v>0</v>
      </c>
      <c r="K204" s="220" t="s">
        <v>150</v>
      </c>
      <c r="L204" s="44"/>
      <c r="M204" s="225" t="s">
        <v>1</v>
      </c>
      <c r="N204" s="226" t="s">
        <v>41</v>
      </c>
      <c r="O204" s="91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151</v>
      </c>
      <c r="AT204" s="229" t="s">
        <v>146</v>
      </c>
      <c r="AU204" s="229" t="s">
        <v>86</v>
      </c>
      <c r="AY204" s="17" t="s">
        <v>144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84</v>
      </c>
      <c r="BK204" s="230">
        <f>ROUND(I204*H204,2)</f>
        <v>0</v>
      </c>
      <c r="BL204" s="17" t="s">
        <v>151</v>
      </c>
      <c r="BM204" s="229" t="s">
        <v>2731</v>
      </c>
    </row>
    <row r="205" s="2" customFormat="1">
      <c r="A205" s="38"/>
      <c r="B205" s="39"/>
      <c r="C205" s="40"/>
      <c r="D205" s="231" t="s">
        <v>153</v>
      </c>
      <c r="E205" s="40"/>
      <c r="F205" s="232" t="s">
        <v>2732</v>
      </c>
      <c r="G205" s="40"/>
      <c r="H205" s="40"/>
      <c r="I205" s="233"/>
      <c r="J205" s="40"/>
      <c r="K205" s="40"/>
      <c r="L205" s="44"/>
      <c r="M205" s="234"/>
      <c r="N205" s="235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153</v>
      </c>
      <c r="AU205" s="17" t="s">
        <v>86</v>
      </c>
    </row>
    <row r="206" s="12" customFormat="1" ht="25.92" customHeight="1">
      <c r="A206" s="12"/>
      <c r="B206" s="202"/>
      <c r="C206" s="203"/>
      <c r="D206" s="204" t="s">
        <v>75</v>
      </c>
      <c r="E206" s="205" t="s">
        <v>896</v>
      </c>
      <c r="F206" s="205" t="s">
        <v>897</v>
      </c>
      <c r="G206" s="203"/>
      <c r="H206" s="203"/>
      <c r="I206" s="206"/>
      <c r="J206" s="207">
        <f>BK206</f>
        <v>0</v>
      </c>
      <c r="K206" s="203"/>
      <c r="L206" s="208"/>
      <c r="M206" s="209"/>
      <c r="N206" s="210"/>
      <c r="O206" s="210"/>
      <c r="P206" s="211">
        <f>P207+P232+P262+P300</f>
        <v>0</v>
      </c>
      <c r="Q206" s="210"/>
      <c r="R206" s="211">
        <f>R207+R232+R262+R300</f>
        <v>0.94014833999999992</v>
      </c>
      <c r="S206" s="210"/>
      <c r="T206" s="212">
        <f>T207+T232+T262+T300</f>
        <v>0.091496400000000006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3" t="s">
        <v>86</v>
      </c>
      <c r="AT206" s="214" t="s">
        <v>75</v>
      </c>
      <c r="AU206" s="214" t="s">
        <v>76</v>
      </c>
      <c r="AY206" s="213" t="s">
        <v>144</v>
      </c>
      <c r="BK206" s="215">
        <f>BK207+BK232+BK262+BK300</f>
        <v>0</v>
      </c>
    </row>
    <row r="207" s="12" customFormat="1" ht="22.8" customHeight="1">
      <c r="A207" s="12"/>
      <c r="B207" s="202"/>
      <c r="C207" s="203"/>
      <c r="D207" s="204" t="s">
        <v>75</v>
      </c>
      <c r="E207" s="216" t="s">
        <v>946</v>
      </c>
      <c r="F207" s="216" t="s">
        <v>947</v>
      </c>
      <c r="G207" s="203"/>
      <c r="H207" s="203"/>
      <c r="I207" s="206"/>
      <c r="J207" s="217">
        <f>BK207</f>
        <v>0</v>
      </c>
      <c r="K207" s="203"/>
      <c r="L207" s="208"/>
      <c r="M207" s="209"/>
      <c r="N207" s="210"/>
      <c r="O207" s="210"/>
      <c r="P207" s="211">
        <f>SUM(P208:P231)</f>
        <v>0</v>
      </c>
      <c r="Q207" s="210"/>
      <c r="R207" s="211">
        <f>SUM(R208:R231)</f>
        <v>0.75244076000000004</v>
      </c>
      <c r="S207" s="210"/>
      <c r="T207" s="212">
        <f>SUM(T208:T231)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3" t="s">
        <v>86</v>
      </c>
      <c r="AT207" s="214" t="s">
        <v>75</v>
      </c>
      <c r="AU207" s="214" t="s">
        <v>84</v>
      </c>
      <c r="AY207" s="213" t="s">
        <v>144</v>
      </c>
      <c r="BK207" s="215">
        <f>SUM(BK208:BK231)</f>
        <v>0</v>
      </c>
    </row>
    <row r="208" s="2" customFormat="1" ht="24.15" customHeight="1">
      <c r="A208" s="38"/>
      <c r="B208" s="39"/>
      <c r="C208" s="218" t="s">
        <v>219</v>
      </c>
      <c r="D208" s="218" t="s">
        <v>146</v>
      </c>
      <c r="E208" s="219" t="s">
        <v>2733</v>
      </c>
      <c r="F208" s="220" t="s">
        <v>2734</v>
      </c>
      <c r="G208" s="221" t="s">
        <v>149</v>
      </c>
      <c r="H208" s="222">
        <v>18</v>
      </c>
      <c r="I208" s="223"/>
      <c r="J208" s="224">
        <f>ROUND(I208*H208,2)</f>
        <v>0</v>
      </c>
      <c r="K208" s="220" t="s">
        <v>150</v>
      </c>
      <c r="L208" s="44"/>
      <c r="M208" s="225" t="s">
        <v>1</v>
      </c>
      <c r="N208" s="226" t="s">
        <v>41</v>
      </c>
      <c r="O208" s="91"/>
      <c r="P208" s="227">
        <f>O208*H208</f>
        <v>0</v>
      </c>
      <c r="Q208" s="227">
        <v>0.00029999999999999997</v>
      </c>
      <c r="R208" s="227">
        <f>Q208*H208</f>
        <v>0.0053999999999999994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262</v>
      </c>
      <c r="AT208" s="229" t="s">
        <v>146</v>
      </c>
      <c r="AU208" s="229" t="s">
        <v>86</v>
      </c>
      <c r="AY208" s="17" t="s">
        <v>144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84</v>
      </c>
      <c r="BK208" s="230">
        <f>ROUND(I208*H208,2)</f>
        <v>0</v>
      </c>
      <c r="BL208" s="17" t="s">
        <v>262</v>
      </c>
      <c r="BM208" s="229" t="s">
        <v>2735</v>
      </c>
    </row>
    <row r="209" s="2" customFormat="1">
      <c r="A209" s="38"/>
      <c r="B209" s="39"/>
      <c r="C209" s="40"/>
      <c r="D209" s="231" t="s">
        <v>153</v>
      </c>
      <c r="E209" s="40"/>
      <c r="F209" s="232" t="s">
        <v>2736</v>
      </c>
      <c r="G209" s="40"/>
      <c r="H209" s="40"/>
      <c r="I209" s="233"/>
      <c r="J209" s="40"/>
      <c r="K209" s="40"/>
      <c r="L209" s="44"/>
      <c r="M209" s="234"/>
      <c r="N209" s="235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153</v>
      </c>
      <c r="AU209" s="17" t="s">
        <v>86</v>
      </c>
    </row>
    <row r="210" s="13" customFormat="1">
      <c r="A210" s="13"/>
      <c r="B210" s="236"/>
      <c r="C210" s="237"/>
      <c r="D210" s="238" t="s">
        <v>155</v>
      </c>
      <c r="E210" s="239" t="s">
        <v>1</v>
      </c>
      <c r="F210" s="240" t="s">
        <v>2737</v>
      </c>
      <c r="G210" s="237"/>
      <c r="H210" s="239" t="s">
        <v>1</v>
      </c>
      <c r="I210" s="241"/>
      <c r="J210" s="237"/>
      <c r="K210" s="237"/>
      <c r="L210" s="242"/>
      <c r="M210" s="243"/>
      <c r="N210" s="244"/>
      <c r="O210" s="244"/>
      <c r="P210" s="244"/>
      <c r="Q210" s="244"/>
      <c r="R210" s="244"/>
      <c r="S210" s="244"/>
      <c r="T210" s="24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6" t="s">
        <v>155</v>
      </c>
      <c r="AU210" s="246" t="s">
        <v>86</v>
      </c>
      <c r="AV210" s="13" t="s">
        <v>84</v>
      </c>
      <c r="AW210" s="13" t="s">
        <v>33</v>
      </c>
      <c r="AX210" s="13" t="s">
        <v>76</v>
      </c>
      <c r="AY210" s="246" t="s">
        <v>144</v>
      </c>
    </row>
    <row r="211" s="14" customFormat="1">
      <c r="A211" s="14"/>
      <c r="B211" s="247"/>
      <c r="C211" s="248"/>
      <c r="D211" s="238" t="s">
        <v>155</v>
      </c>
      <c r="E211" s="249" t="s">
        <v>1</v>
      </c>
      <c r="F211" s="250" t="s">
        <v>2738</v>
      </c>
      <c r="G211" s="248"/>
      <c r="H211" s="251">
        <v>18</v>
      </c>
      <c r="I211" s="252"/>
      <c r="J211" s="248"/>
      <c r="K211" s="248"/>
      <c r="L211" s="253"/>
      <c r="M211" s="254"/>
      <c r="N211" s="255"/>
      <c r="O211" s="255"/>
      <c r="P211" s="255"/>
      <c r="Q211" s="255"/>
      <c r="R211" s="255"/>
      <c r="S211" s="255"/>
      <c r="T211" s="25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7" t="s">
        <v>155</v>
      </c>
      <c r="AU211" s="257" t="s">
        <v>86</v>
      </c>
      <c r="AV211" s="14" t="s">
        <v>86</v>
      </c>
      <c r="AW211" s="14" t="s">
        <v>33</v>
      </c>
      <c r="AX211" s="14" t="s">
        <v>84</v>
      </c>
      <c r="AY211" s="257" t="s">
        <v>144</v>
      </c>
    </row>
    <row r="212" s="2" customFormat="1" ht="24.15" customHeight="1">
      <c r="A212" s="38"/>
      <c r="B212" s="39"/>
      <c r="C212" s="269" t="s">
        <v>225</v>
      </c>
      <c r="D212" s="269" t="s">
        <v>193</v>
      </c>
      <c r="E212" s="270" t="s">
        <v>2739</v>
      </c>
      <c r="F212" s="271" t="s">
        <v>2740</v>
      </c>
      <c r="G212" s="272" t="s">
        <v>149</v>
      </c>
      <c r="H212" s="273">
        <v>18.899999999999999</v>
      </c>
      <c r="I212" s="274"/>
      <c r="J212" s="275">
        <f>ROUND(I212*H212,2)</f>
        <v>0</v>
      </c>
      <c r="K212" s="271" t="s">
        <v>1</v>
      </c>
      <c r="L212" s="276"/>
      <c r="M212" s="277" t="s">
        <v>1</v>
      </c>
      <c r="N212" s="278" t="s">
        <v>41</v>
      </c>
      <c r="O212" s="91"/>
      <c r="P212" s="227">
        <f>O212*H212</f>
        <v>0</v>
      </c>
      <c r="Q212" s="227">
        <v>0.0060800000000000003</v>
      </c>
      <c r="R212" s="227">
        <f>Q212*H212</f>
        <v>0.114912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380</v>
      </c>
      <c r="AT212" s="229" t="s">
        <v>193</v>
      </c>
      <c r="AU212" s="229" t="s">
        <v>86</v>
      </c>
      <c r="AY212" s="17" t="s">
        <v>144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84</v>
      </c>
      <c r="BK212" s="230">
        <f>ROUND(I212*H212,2)</f>
        <v>0</v>
      </c>
      <c r="BL212" s="17" t="s">
        <v>262</v>
      </c>
      <c r="BM212" s="229" t="s">
        <v>2741</v>
      </c>
    </row>
    <row r="213" s="14" customFormat="1">
      <c r="A213" s="14"/>
      <c r="B213" s="247"/>
      <c r="C213" s="248"/>
      <c r="D213" s="238" t="s">
        <v>155</v>
      </c>
      <c r="E213" s="248"/>
      <c r="F213" s="250" t="s">
        <v>2742</v>
      </c>
      <c r="G213" s="248"/>
      <c r="H213" s="251">
        <v>18.899999999999999</v>
      </c>
      <c r="I213" s="252"/>
      <c r="J213" s="248"/>
      <c r="K213" s="248"/>
      <c r="L213" s="253"/>
      <c r="M213" s="254"/>
      <c r="N213" s="255"/>
      <c r="O213" s="255"/>
      <c r="P213" s="255"/>
      <c r="Q213" s="255"/>
      <c r="R213" s="255"/>
      <c r="S213" s="255"/>
      <c r="T213" s="25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7" t="s">
        <v>155</v>
      </c>
      <c r="AU213" s="257" t="s">
        <v>86</v>
      </c>
      <c r="AV213" s="14" t="s">
        <v>86</v>
      </c>
      <c r="AW213" s="14" t="s">
        <v>4</v>
      </c>
      <c r="AX213" s="14" t="s">
        <v>84</v>
      </c>
      <c r="AY213" s="257" t="s">
        <v>144</v>
      </c>
    </row>
    <row r="214" s="2" customFormat="1" ht="24.15" customHeight="1">
      <c r="A214" s="38"/>
      <c r="B214" s="39"/>
      <c r="C214" s="269" t="s">
        <v>231</v>
      </c>
      <c r="D214" s="269" t="s">
        <v>193</v>
      </c>
      <c r="E214" s="270" t="s">
        <v>2743</v>
      </c>
      <c r="F214" s="271" t="s">
        <v>2744</v>
      </c>
      <c r="G214" s="272" t="s">
        <v>149</v>
      </c>
      <c r="H214" s="273">
        <v>18.899999999999999</v>
      </c>
      <c r="I214" s="274"/>
      <c r="J214" s="275">
        <f>ROUND(I214*H214,2)</f>
        <v>0</v>
      </c>
      <c r="K214" s="271" t="s">
        <v>1</v>
      </c>
      <c r="L214" s="276"/>
      <c r="M214" s="277" t="s">
        <v>1</v>
      </c>
      <c r="N214" s="278" t="s">
        <v>41</v>
      </c>
      <c r="O214" s="91"/>
      <c r="P214" s="227">
        <f>O214*H214</f>
        <v>0</v>
      </c>
      <c r="Q214" s="227">
        <v>0.0030400000000000002</v>
      </c>
      <c r="R214" s="227">
        <f>Q214*H214</f>
        <v>0.057456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380</v>
      </c>
      <c r="AT214" s="229" t="s">
        <v>193</v>
      </c>
      <c r="AU214" s="229" t="s">
        <v>86</v>
      </c>
      <c r="AY214" s="17" t="s">
        <v>144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84</v>
      </c>
      <c r="BK214" s="230">
        <f>ROUND(I214*H214,2)</f>
        <v>0</v>
      </c>
      <c r="BL214" s="17" t="s">
        <v>262</v>
      </c>
      <c r="BM214" s="229" t="s">
        <v>2745</v>
      </c>
    </row>
    <row r="215" s="14" customFormat="1">
      <c r="A215" s="14"/>
      <c r="B215" s="247"/>
      <c r="C215" s="248"/>
      <c r="D215" s="238" t="s">
        <v>155</v>
      </c>
      <c r="E215" s="248"/>
      <c r="F215" s="250" t="s">
        <v>2742</v>
      </c>
      <c r="G215" s="248"/>
      <c r="H215" s="251">
        <v>18.899999999999999</v>
      </c>
      <c r="I215" s="252"/>
      <c r="J215" s="248"/>
      <c r="K215" s="248"/>
      <c r="L215" s="253"/>
      <c r="M215" s="254"/>
      <c r="N215" s="255"/>
      <c r="O215" s="255"/>
      <c r="P215" s="255"/>
      <c r="Q215" s="255"/>
      <c r="R215" s="255"/>
      <c r="S215" s="255"/>
      <c r="T215" s="256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7" t="s">
        <v>155</v>
      </c>
      <c r="AU215" s="257" t="s">
        <v>86</v>
      </c>
      <c r="AV215" s="14" t="s">
        <v>86</v>
      </c>
      <c r="AW215" s="14" t="s">
        <v>4</v>
      </c>
      <c r="AX215" s="14" t="s">
        <v>84</v>
      </c>
      <c r="AY215" s="257" t="s">
        <v>144</v>
      </c>
    </row>
    <row r="216" s="2" customFormat="1" ht="33" customHeight="1">
      <c r="A216" s="38"/>
      <c r="B216" s="39"/>
      <c r="C216" s="218" t="s">
        <v>8</v>
      </c>
      <c r="D216" s="218" t="s">
        <v>146</v>
      </c>
      <c r="E216" s="219" t="s">
        <v>2746</v>
      </c>
      <c r="F216" s="220" t="s">
        <v>2747</v>
      </c>
      <c r="G216" s="221" t="s">
        <v>149</v>
      </c>
      <c r="H216" s="222">
        <v>25.692</v>
      </c>
      <c r="I216" s="223"/>
      <c r="J216" s="224">
        <f>ROUND(I216*H216,2)</f>
        <v>0</v>
      </c>
      <c r="K216" s="220" t="s">
        <v>150</v>
      </c>
      <c r="L216" s="44"/>
      <c r="M216" s="225" t="s">
        <v>1</v>
      </c>
      <c r="N216" s="226" t="s">
        <v>41</v>
      </c>
      <c r="O216" s="91"/>
      <c r="P216" s="227">
        <f>O216*H216</f>
        <v>0</v>
      </c>
      <c r="Q216" s="227">
        <v>5.0000000000000002E-05</v>
      </c>
      <c r="R216" s="227">
        <f>Q216*H216</f>
        <v>0.0012846000000000001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262</v>
      </c>
      <c r="AT216" s="229" t="s">
        <v>146</v>
      </c>
      <c r="AU216" s="229" t="s">
        <v>86</v>
      </c>
      <c r="AY216" s="17" t="s">
        <v>144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84</v>
      </c>
      <c r="BK216" s="230">
        <f>ROUND(I216*H216,2)</f>
        <v>0</v>
      </c>
      <c r="BL216" s="17" t="s">
        <v>262</v>
      </c>
      <c r="BM216" s="229" t="s">
        <v>2748</v>
      </c>
    </row>
    <row r="217" s="2" customFormat="1">
      <c r="A217" s="38"/>
      <c r="B217" s="39"/>
      <c r="C217" s="40"/>
      <c r="D217" s="231" t="s">
        <v>153</v>
      </c>
      <c r="E217" s="40"/>
      <c r="F217" s="232" t="s">
        <v>2749</v>
      </c>
      <c r="G217" s="40"/>
      <c r="H217" s="40"/>
      <c r="I217" s="233"/>
      <c r="J217" s="40"/>
      <c r="K217" s="40"/>
      <c r="L217" s="44"/>
      <c r="M217" s="234"/>
      <c r="N217" s="235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153</v>
      </c>
      <c r="AU217" s="17" t="s">
        <v>86</v>
      </c>
    </row>
    <row r="218" s="14" customFormat="1">
      <c r="A218" s="14"/>
      <c r="B218" s="247"/>
      <c r="C218" s="248"/>
      <c r="D218" s="238" t="s">
        <v>155</v>
      </c>
      <c r="E218" s="249" t="s">
        <v>1</v>
      </c>
      <c r="F218" s="250" t="s">
        <v>2750</v>
      </c>
      <c r="G218" s="248"/>
      <c r="H218" s="251">
        <v>25.692</v>
      </c>
      <c r="I218" s="252"/>
      <c r="J218" s="248"/>
      <c r="K218" s="248"/>
      <c r="L218" s="253"/>
      <c r="M218" s="254"/>
      <c r="N218" s="255"/>
      <c r="O218" s="255"/>
      <c r="P218" s="255"/>
      <c r="Q218" s="255"/>
      <c r="R218" s="255"/>
      <c r="S218" s="255"/>
      <c r="T218" s="25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7" t="s">
        <v>155</v>
      </c>
      <c r="AU218" s="257" t="s">
        <v>86</v>
      </c>
      <c r="AV218" s="14" t="s">
        <v>86</v>
      </c>
      <c r="AW218" s="14" t="s">
        <v>33</v>
      </c>
      <c r="AX218" s="14" t="s">
        <v>84</v>
      </c>
      <c r="AY218" s="257" t="s">
        <v>144</v>
      </c>
    </row>
    <row r="219" s="2" customFormat="1" ht="24.15" customHeight="1">
      <c r="A219" s="38"/>
      <c r="B219" s="39"/>
      <c r="C219" s="269" t="s">
        <v>242</v>
      </c>
      <c r="D219" s="269" t="s">
        <v>193</v>
      </c>
      <c r="E219" s="270" t="s">
        <v>2751</v>
      </c>
      <c r="F219" s="271" t="s">
        <v>2752</v>
      </c>
      <c r="G219" s="272" t="s">
        <v>149</v>
      </c>
      <c r="H219" s="273">
        <v>27.747</v>
      </c>
      <c r="I219" s="274"/>
      <c r="J219" s="275">
        <f>ROUND(I219*H219,2)</f>
        <v>0</v>
      </c>
      <c r="K219" s="271" t="s">
        <v>150</v>
      </c>
      <c r="L219" s="276"/>
      <c r="M219" s="277" t="s">
        <v>1</v>
      </c>
      <c r="N219" s="278" t="s">
        <v>41</v>
      </c>
      <c r="O219" s="91"/>
      <c r="P219" s="227">
        <f>O219*H219</f>
        <v>0</v>
      </c>
      <c r="Q219" s="227">
        <v>0.0023999999999999998</v>
      </c>
      <c r="R219" s="227">
        <f>Q219*H219</f>
        <v>0.066592799999999994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380</v>
      </c>
      <c r="AT219" s="229" t="s">
        <v>193</v>
      </c>
      <c r="AU219" s="229" t="s">
        <v>86</v>
      </c>
      <c r="AY219" s="17" t="s">
        <v>144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84</v>
      </c>
      <c r="BK219" s="230">
        <f>ROUND(I219*H219,2)</f>
        <v>0</v>
      </c>
      <c r="BL219" s="17" t="s">
        <v>262</v>
      </c>
      <c r="BM219" s="229" t="s">
        <v>2753</v>
      </c>
    </row>
    <row r="220" s="14" customFormat="1">
      <c r="A220" s="14"/>
      <c r="B220" s="247"/>
      <c r="C220" s="248"/>
      <c r="D220" s="238" t="s">
        <v>155</v>
      </c>
      <c r="E220" s="248"/>
      <c r="F220" s="250" t="s">
        <v>2754</v>
      </c>
      <c r="G220" s="248"/>
      <c r="H220" s="251">
        <v>27.747</v>
      </c>
      <c r="I220" s="252"/>
      <c r="J220" s="248"/>
      <c r="K220" s="248"/>
      <c r="L220" s="253"/>
      <c r="M220" s="254"/>
      <c r="N220" s="255"/>
      <c r="O220" s="255"/>
      <c r="P220" s="255"/>
      <c r="Q220" s="255"/>
      <c r="R220" s="255"/>
      <c r="S220" s="255"/>
      <c r="T220" s="256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7" t="s">
        <v>155</v>
      </c>
      <c r="AU220" s="257" t="s">
        <v>86</v>
      </c>
      <c r="AV220" s="14" t="s">
        <v>86</v>
      </c>
      <c r="AW220" s="14" t="s">
        <v>4</v>
      </c>
      <c r="AX220" s="14" t="s">
        <v>84</v>
      </c>
      <c r="AY220" s="257" t="s">
        <v>144</v>
      </c>
    </row>
    <row r="221" s="2" customFormat="1" ht="24.15" customHeight="1">
      <c r="A221" s="38"/>
      <c r="B221" s="39"/>
      <c r="C221" s="218" t="s">
        <v>251</v>
      </c>
      <c r="D221" s="218" t="s">
        <v>146</v>
      </c>
      <c r="E221" s="219" t="s">
        <v>2755</v>
      </c>
      <c r="F221" s="220" t="s">
        <v>2756</v>
      </c>
      <c r="G221" s="221" t="s">
        <v>149</v>
      </c>
      <c r="H221" s="222">
        <v>53.951000000000001</v>
      </c>
      <c r="I221" s="223"/>
      <c r="J221" s="224">
        <f>ROUND(I221*H221,2)</f>
        <v>0</v>
      </c>
      <c r="K221" s="220" t="s">
        <v>150</v>
      </c>
      <c r="L221" s="44"/>
      <c r="M221" s="225" t="s">
        <v>1</v>
      </c>
      <c r="N221" s="226" t="s">
        <v>41</v>
      </c>
      <c r="O221" s="91"/>
      <c r="P221" s="227">
        <f>O221*H221</f>
        <v>0</v>
      </c>
      <c r="Q221" s="227">
        <v>0</v>
      </c>
      <c r="R221" s="227">
        <f>Q221*H221</f>
        <v>0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262</v>
      </c>
      <c r="AT221" s="229" t="s">
        <v>146</v>
      </c>
      <c r="AU221" s="229" t="s">
        <v>86</v>
      </c>
      <c r="AY221" s="17" t="s">
        <v>144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84</v>
      </c>
      <c r="BK221" s="230">
        <f>ROUND(I221*H221,2)</f>
        <v>0</v>
      </c>
      <c r="BL221" s="17" t="s">
        <v>262</v>
      </c>
      <c r="BM221" s="229" t="s">
        <v>2757</v>
      </c>
    </row>
    <row r="222" s="2" customFormat="1">
      <c r="A222" s="38"/>
      <c r="B222" s="39"/>
      <c r="C222" s="40"/>
      <c r="D222" s="231" t="s">
        <v>153</v>
      </c>
      <c r="E222" s="40"/>
      <c r="F222" s="232" t="s">
        <v>2758</v>
      </c>
      <c r="G222" s="40"/>
      <c r="H222" s="40"/>
      <c r="I222" s="233"/>
      <c r="J222" s="40"/>
      <c r="K222" s="40"/>
      <c r="L222" s="44"/>
      <c r="M222" s="234"/>
      <c r="N222" s="235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153</v>
      </c>
      <c r="AU222" s="17" t="s">
        <v>86</v>
      </c>
    </row>
    <row r="223" s="14" customFormat="1">
      <c r="A223" s="14"/>
      <c r="B223" s="247"/>
      <c r="C223" s="248"/>
      <c r="D223" s="238" t="s">
        <v>155</v>
      </c>
      <c r="E223" s="249" t="s">
        <v>1</v>
      </c>
      <c r="F223" s="250" t="s">
        <v>2759</v>
      </c>
      <c r="G223" s="248"/>
      <c r="H223" s="251">
        <v>53.951000000000001</v>
      </c>
      <c r="I223" s="252"/>
      <c r="J223" s="248"/>
      <c r="K223" s="248"/>
      <c r="L223" s="253"/>
      <c r="M223" s="254"/>
      <c r="N223" s="255"/>
      <c r="O223" s="255"/>
      <c r="P223" s="255"/>
      <c r="Q223" s="255"/>
      <c r="R223" s="255"/>
      <c r="S223" s="255"/>
      <c r="T223" s="25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7" t="s">
        <v>155</v>
      </c>
      <c r="AU223" s="257" t="s">
        <v>86</v>
      </c>
      <c r="AV223" s="14" t="s">
        <v>86</v>
      </c>
      <c r="AW223" s="14" t="s">
        <v>33</v>
      </c>
      <c r="AX223" s="14" t="s">
        <v>84</v>
      </c>
      <c r="AY223" s="257" t="s">
        <v>144</v>
      </c>
    </row>
    <row r="224" s="2" customFormat="1" ht="24.15" customHeight="1">
      <c r="A224" s="38"/>
      <c r="B224" s="39"/>
      <c r="C224" s="269" t="s">
        <v>257</v>
      </c>
      <c r="D224" s="269" t="s">
        <v>193</v>
      </c>
      <c r="E224" s="270" t="s">
        <v>2739</v>
      </c>
      <c r="F224" s="271" t="s">
        <v>2740</v>
      </c>
      <c r="G224" s="272" t="s">
        <v>149</v>
      </c>
      <c r="H224" s="273">
        <v>55.030000000000001</v>
      </c>
      <c r="I224" s="274"/>
      <c r="J224" s="275">
        <f>ROUND(I224*H224,2)</f>
        <v>0</v>
      </c>
      <c r="K224" s="271" t="s">
        <v>1</v>
      </c>
      <c r="L224" s="276"/>
      <c r="M224" s="277" t="s">
        <v>1</v>
      </c>
      <c r="N224" s="278" t="s">
        <v>41</v>
      </c>
      <c r="O224" s="91"/>
      <c r="P224" s="227">
        <f>O224*H224</f>
        <v>0</v>
      </c>
      <c r="Q224" s="227">
        <v>0.0060800000000000003</v>
      </c>
      <c r="R224" s="227">
        <f>Q224*H224</f>
        <v>0.3345824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380</v>
      </c>
      <c r="AT224" s="229" t="s">
        <v>193</v>
      </c>
      <c r="AU224" s="229" t="s">
        <v>86</v>
      </c>
      <c r="AY224" s="17" t="s">
        <v>144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84</v>
      </c>
      <c r="BK224" s="230">
        <f>ROUND(I224*H224,2)</f>
        <v>0</v>
      </c>
      <c r="BL224" s="17" t="s">
        <v>262</v>
      </c>
      <c r="BM224" s="229" t="s">
        <v>2760</v>
      </c>
    </row>
    <row r="225" s="14" customFormat="1">
      <c r="A225" s="14"/>
      <c r="B225" s="247"/>
      <c r="C225" s="248"/>
      <c r="D225" s="238" t="s">
        <v>155</v>
      </c>
      <c r="E225" s="248"/>
      <c r="F225" s="250" t="s">
        <v>2761</v>
      </c>
      <c r="G225" s="248"/>
      <c r="H225" s="251">
        <v>55.030000000000001</v>
      </c>
      <c r="I225" s="252"/>
      <c r="J225" s="248"/>
      <c r="K225" s="248"/>
      <c r="L225" s="253"/>
      <c r="M225" s="254"/>
      <c r="N225" s="255"/>
      <c r="O225" s="255"/>
      <c r="P225" s="255"/>
      <c r="Q225" s="255"/>
      <c r="R225" s="255"/>
      <c r="S225" s="255"/>
      <c r="T225" s="256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7" t="s">
        <v>155</v>
      </c>
      <c r="AU225" s="257" t="s">
        <v>86</v>
      </c>
      <c r="AV225" s="14" t="s">
        <v>86</v>
      </c>
      <c r="AW225" s="14" t="s">
        <v>4</v>
      </c>
      <c r="AX225" s="14" t="s">
        <v>84</v>
      </c>
      <c r="AY225" s="257" t="s">
        <v>144</v>
      </c>
    </row>
    <row r="226" s="2" customFormat="1" ht="24.15" customHeight="1">
      <c r="A226" s="38"/>
      <c r="B226" s="39"/>
      <c r="C226" s="218" t="s">
        <v>262</v>
      </c>
      <c r="D226" s="218" t="s">
        <v>146</v>
      </c>
      <c r="E226" s="219" t="s">
        <v>2762</v>
      </c>
      <c r="F226" s="220" t="s">
        <v>2763</v>
      </c>
      <c r="G226" s="221" t="s">
        <v>149</v>
      </c>
      <c r="H226" s="222">
        <v>53.951000000000001</v>
      </c>
      <c r="I226" s="223"/>
      <c r="J226" s="224">
        <f>ROUND(I226*H226,2)</f>
        <v>0</v>
      </c>
      <c r="K226" s="220" t="s">
        <v>150</v>
      </c>
      <c r="L226" s="44"/>
      <c r="M226" s="225" t="s">
        <v>1</v>
      </c>
      <c r="N226" s="226" t="s">
        <v>41</v>
      </c>
      <c r="O226" s="91"/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262</v>
      </c>
      <c r="AT226" s="229" t="s">
        <v>146</v>
      </c>
      <c r="AU226" s="229" t="s">
        <v>86</v>
      </c>
      <c r="AY226" s="17" t="s">
        <v>144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84</v>
      </c>
      <c r="BK226" s="230">
        <f>ROUND(I226*H226,2)</f>
        <v>0</v>
      </c>
      <c r="BL226" s="17" t="s">
        <v>262</v>
      </c>
      <c r="BM226" s="229" t="s">
        <v>2764</v>
      </c>
    </row>
    <row r="227" s="2" customFormat="1">
      <c r="A227" s="38"/>
      <c r="B227" s="39"/>
      <c r="C227" s="40"/>
      <c r="D227" s="231" t="s">
        <v>153</v>
      </c>
      <c r="E227" s="40"/>
      <c r="F227" s="232" t="s">
        <v>2765</v>
      </c>
      <c r="G227" s="40"/>
      <c r="H227" s="40"/>
      <c r="I227" s="233"/>
      <c r="J227" s="40"/>
      <c r="K227" s="40"/>
      <c r="L227" s="44"/>
      <c r="M227" s="234"/>
      <c r="N227" s="235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153</v>
      </c>
      <c r="AU227" s="17" t="s">
        <v>86</v>
      </c>
    </row>
    <row r="228" s="2" customFormat="1" ht="24.15" customHeight="1">
      <c r="A228" s="38"/>
      <c r="B228" s="39"/>
      <c r="C228" s="269" t="s">
        <v>271</v>
      </c>
      <c r="D228" s="269" t="s">
        <v>193</v>
      </c>
      <c r="E228" s="270" t="s">
        <v>2766</v>
      </c>
      <c r="F228" s="271" t="s">
        <v>2767</v>
      </c>
      <c r="G228" s="272" t="s">
        <v>149</v>
      </c>
      <c r="H228" s="273">
        <v>56.649000000000001</v>
      </c>
      <c r="I228" s="274"/>
      <c r="J228" s="275">
        <f>ROUND(I228*H228,2)</f>
        <v>0</v>
      </c>
      <c r="K228" s="271" t="s">
        <v>150</v>
      </c>
      <c r="L228" s="276"/>
      <c r="M228" s="277" t="s">
        <v>1</v>
      </c>
      <c r="N228" s="278" t="s">
        <v>41</v>
      </c>
      <c r="O228" s="91"/>
      <c r="P228" s="227">
        <f>O228*H228</f>
        <v>0</v>
      </c>
      <c r="Q228" s="227">
        <v>0.0030400000000000002</v>
      </c>
      <c r="R228" s="227">
        <f>Q228*H228</f>
        <v>0.17221296000000003</v>
      </c>
      <c r="S228" s="227">
        <v>0</v>
      </c>
      <c r="T228" s="22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9" t="s">
        <v>380</v>
      </c>
      <c r="AT228" s="229" t="s">
        <v>193</v>
      </c>
      <c r="AU228" s="229" t="s">
        <v>86</v>
      </c>
      <c r="AY228" s="17" t="s">
        <v>144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17" t="s">
        <v>84</v>
      </c>
      <c r="BK228" s="230">
        <f>ROUND(I228*H228,2)</f>
        <v>0</v>
      </c>
      <c r="BL228" s="17" t="s">
        <v>262</v>
      </c>
      <c r="BM228" s="229" t="s">
        <v>2768</v>
      </c>
    </row>
    <row r="229" s="14" customFormat="1">
      <c r="A229" s="14"/>
      <c r="B229" s="247"/>
      <c r="C229" s="248"/>
      <c r="D229" s="238" t="s">
        <v>155</v>
      </c>
      <c r="E229" s="248"/>
      <c r="F229" s="250" t="s">
        <v>2769</v>
      </c>
      <c r="G229" s="248"/>
      <c r="H229" s="251">
        <v>56.649000000000001</v>
      </c>
      <c r="I229" s="252"/>
      <c r="J229" s="248"/>
      <c r="K229" s="248"/>
      <c r="L229" s="253"/>
      <c r="M229" s="254"/>
      <c r="N229" s="255"/>
      <c r="O229" s="255"/>
      <c r="P229" s="255"/>
      <c r="Q229" s="255"/>
      <c r="R229" s="255"/>
      <c r="S229" s="255"/>
      <c r="T229" s="25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7" t="s">
        <v>155</v>
      </c>
      <c r="AU229" s="257" t="s">
        <v>86</v>
      </c>
      <c r="AV229" s="14" t="s">
        <v>86</v>
      </c>
      <c r="AW229" s="14" t="s">
        <v>4</v>
      </c>
      <c r="AX229" s="14" t="s">
        <v>84</v>
      </c>
      <c r="AY229" s="257" t="s">
        <v>144</v>
      </c>
    </row>
    <row r="230" s="2" customFormat="1" ht="24.15" customHeight="1">
      <c r="A230" s="38"/>
      <c r="B230" s="39"/>
      <c r="C230" s="218" t="s">
        <v>279</v>
      </c>
      <c r="D230" s="218" t="s">
        <v>146</v>
      </c>
      <c r="E230" s="219" t="s">
        <v>1005</v>
      </c>
      <c r="F230" s="220" t="s">
        <v>1006</v>
      </c>
      <c r="G230" s="221" t="s">
        <v>196</v>
      </c>
      <c r="H230" s="222">
        <v>0.752</v>
      </c>
      <c r="I230" s="223"/>
      <c r="J230" s="224">
        <f>ROUND(I230*H230,2)</f>
        <v>0</v>
      </c>
      <c r="K230" s="220" t="s">
        <v>150</v>
      </c>
      <c r="L230" s="44"/>
      <c r="M230" s="225" t="s">
        <v>1</v>
      </c>
      <c r="N230" s="226" t="s">
        <v>41</v>
      </c>
      <c r="O230" s="91"/>
      <c r="P230" s="227">
        <f>O230*H230</f>
        <v>0</v>
      </c>
      <c r="Q230" s="227">
        <v>0</v>
      </c>
      <c r="R230" s="227">
        <f>Q230*H230</f>
        <v>0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262</v>
      </c>
      <c r="AT230" s="229" t="s">
        <v>146</v>
      </c>
      <c r="AU230" s="229" t="s">
        <v>86</v>
      </c>
      <c r="AY230" s="17" t="s">
        <v>144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84</v>
      </c>
      <c r="BK230" s="230">
        <f>ROUND(I230*H230,2)</f>
        <v>0</v>
      </c>
      <c r="BL230" s="17" t="s">
        <v>262</v>
      </c>
      <c r="BM230" s="229" t="s">
        <v>2770</v>
      </c>
    </row>
    <row r="231" s="2" customFormat="1">
      <c r="A231" s="38"/>
      <c r="B231" s="39"/>
      <c r="C231" s="40"/>
      <c r="D231" s="231" t="s">
        <v>153</v>
      </c>
      <c r="E231" s="40"/>
      <c r="F231" s="232" t="s">
        <v>1008</v>
      </c>
      <c r="G231" s="40"/>
      <c r="H231" s="40"/>
      <c r="I231" s="233"/>
      <c r="J231" s="40"/>
      <c r="K231" s="40"/>
      <c r="L231" s="44"/>
      <c r="M231" s="234"/>
      <c r="N231" s="235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153</v>
      </c>
      <c r="AU231" s="17" t="s">
        <v>86</v>
      </c>
    </row>
    <row r="232" s="12" customFormat="1" ht="22.8" customHeight="1">
      <c r="A232" s="12"/>
      <c r="B232" s="202"/>
      <c r="C232" s="203"/>
      <c r="D232" s="204" t="s">
        <v>75</v>
      </c>
      <c r="E232" s="216" t="s">
        <v>1203</v>
      </c>
      <c r="F232" s="216" t="s">
        <v>1204</v>
      </c>
      <c r="G232" s="203"/>
      <c r="H232" s="203"/>
      <c r="I232" s="206"/>
      <c r="J232" s="217">
        <f>BK232</f>
        <v>0</v>
      </c>
      <c r="K232" s="203"/>
      <c r="L232" s="208"/>
      <c r="M232" s="209"/>
      <c r="N232" s="210"/>
      <c r="O232" s="210"/>
      <c r="P232" s="211">
        <f>SUM(P233:P261)</f>
        <v>0</v>
      </c>
      <c r="Q232" s="210"/>
      <c r="R232" s="211">
        <f>SUM(R233:R261)</f>
        <v>0.030136800000000002</v>
      </c>
      <c r="S232" s="210"/>
      <c r="T232" s="212">
        <f>SUM(T233:T261)</f>
        <v>0.091496400000000006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3" t="s">
        <v>86</v>
      </c>
      <c r="AT232" s="214" t="s">
        <v>75</v>
      </c>
      <c r="AU232" s="214" t="s">
        <v>84</v>
      </c>
      <c r="AY232" s="213" t="s">
        <v>144</v>
      </c>
      <c r="BK232" s="215">
        <f>SUM(BK233:BK261)</f>
        <v>0</v>
      </c>
    </row>
    <row r="233" s="2" customFormat="1" ht="24.15" customHeight="1">
      <c r="A233" s="38"/>
      <c r="B233" s="39"/>
      <c r="C233" s="218" t="s">
        <v>308</v>
      </c>
      <c r="D233" s="218" t="s">
        <v>146</v>
      </c>
      <c r="E233" s="219" t="s">
        <v>2771</v>
      </c>
      <c r="F233" s="220" t="s">
        <v>2772</v>
      </c>
      <c r="G233" s="221" t="s">
        <v>204</v>
      </c>
      <c r="H233" s="222">
        <v>7.4000000000000004</v>
      </c>
      <c r="I233" s="223"/>
      <c r="J233" s="224">
        <f>ROUND(I233*H233,2)</f>
        <v>0</v>
      </c>
      <c r="K233" s="220" t="s">
        <v>150</v>
      </c>
      <c r="L233" s="44"/>
      <c r="M233" s="225" t="s">
        <v>1</v>
      </c>
      <c r="N233" s="226" t="s">
        <v>41</v>
      </c>
      <c r="O233" s="91"/>
      <c r="P233" s="227">
        <f>O233*H233</f>
        <v>0</v>
      </c>
      <c r="Q233" s="227">
        <v>0</v>
      </c>
      <c r="R233" s="227">
        <f>Q233*H233</f>
        <v>0</v>
      </c>
      <c r="S233" s="227">
        <v>0.00191</v>
      </c>
      <c r="T233" s="228">
        <f>S233*H233</f>
        <v>0.014134000000000001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262</v>
      </c>
      <c r="AT233" s="229" t="s">
        <v>146</v>
      </c>
      <c r="AU233" s="229" t="s">
        <v>86</v>
      </c>
      <c r="AY233" s="17" t="s">
        <v>144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84</v>
      </c>
      <c r="BK233" s="230">
        <f>ROUND(I233*H233,2)</f>
        <v>0</v>
      </c>
      <c r="BL233" s="17" t="s">
        <v>262</v>
      </c>
      <c r="BM233" s="229" t="s">
        <v>2773</v>
      </c>
    </row>
    <row r="234" s="2" customFormat="1">
      <c r="A234" s="38"/>
      <c r="B234" s="39"/>
      <c r="C234" s="40"/>
      <c r="D234" s="231" t="s">
        <v>153</v>
      </c>
      <c r="E234" s="40"/>
      <c r="F234" s="232" t="s">
        <v>2774</v>
      </c>
      <c r="G234" s="40"/>
      <c r="H234" s="40"/>
      <c r="I234" s="233"/>
      <c r="J234" s="40"/>
      <c r="K234" s="40"/>
      <c r="L234" s="44"/>
      <c r="M234" s="234"/>
      <c r="N234" s="235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153</v>
      </c>
      <c r="AU234" s="17" t="s">
        <v>86</v>
      </c>
    </row>
    <row r="235" s="13" customFormat="1">
      <c r="A235" s="13"/>
      <c r="B235" s="236"/>
      <c r="C235" s="237"/>
      <c r="D235" s="238" t="s">
        <v>155</v>
      </c>
      <c r="E235" s="239" t="s">
        <v>1</v>
      </c>
      <c r="F235" s="240" t="s">
        <v>1245</v>
      </c>
      <c r="G235" s="237"/>
      <c r="H235" s="239" t="s">
        <v>1</v>
      </c>
      <c r="I235" s="241"/>
      <c r="J235" s="237"/>
      <c r="K235" s="237"/>
      <c r="L235" s="242"/>
      <c r="M235" s="243"/>
      <c r="N235" s="244"/>
      <c r="O235" s="244"/>
      <c r="P235" s="244"/>
      <c r="Q235" s="244"/>
      <c r="R235" s="244"/>
      <c r="S235" s="244"/>
      <c r="T235" s="24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6" t="s">
        <v>155</v>
      </c>
      <c r="AU235" s="246" t="s">
        <v>86</v>
      </c>
      <c r="AV235" s="13" t="s">
        <v>84</v>
      </c>
      <c r="AW235" s="13" t="s">
        <v>33</v>
      </c>
      <c r="AX235" s="13" t="s">
        <v>76</v>
      </c>
      <c r="AY235" s="246" t="s">
        <v>144</v>
      </c>
    </row>
    <row r="236" s="14" customFormat="1">
      <c r="A236" s="14"/>
      <c r="B236" s="247"/>
      <c r="C236" s="248"/>
      <c r="D236" s="238" t="s">
        <v>155</v>
      </c>
      <c r="E236" s="249" t="s">
        <v>1</v>
      </c>
      <c r="F236" s="250" t="s">
        <v>2775</v>
      </c>
      <c r="G236" s="248"/>
      <c r="H236" s="251">
        <v>2.7000000000000002</v>
      </c>
      <c r="I236" s="252"/>
      <c r="J236" s="248"/>
      <c r="K236" s="248"/>
      <c r="L236" s="253"/>
      <c r="M236" s="254"/>
      <c r="N236" s="255"/>
      <c r="O236" s="255"/>
      <c r="P236" s="255"/>
      <c r="Q236" s="255"/>
      <c r="R236" s="255"/>
      <c r="S236" s="255"/>
      <c r="T236" s="256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7" t="s">
        <v>155</v>
      </c>
      <c r="AU236" s="257" t="s">
        <v>86</v>
      </c>
      <c r="AV236" s="14" t="s">
        <v>86</v>
      </c>
      <c r="AW236" s="14" t="s">
        <v>33</v>
      </c>
      <c r="AX236" s="14" t="s">
        <v>76</v>
      </c>
      <c r="AY236" s="257" t="s">
        <v>144</v>
      </c>
    </row>
    <row r="237" s="14" customFormat="1">
      <c r="A237" s="14"/>
      <c r="B237" s="247"/>
      <c r="C237" s="248"/>
      <c r="D237" s="238" t="s">
        <v>155</v>
      </c>
      <c r="E237" s="249" t="s">
        <v>1</v>
      </c>
      <c r="F237" s="250" t="s">
        <v>2776</v>
      </c>
      <c r="G237" s="248"/>
      <c r="H237" s="251">
        <v>4.7000000000000002</v>
      </c>
      <c r="I237" s="252"/>
      <c r="J237" s="248"/>
      <c r="K237" s="248"/>
      <c r="L237" s="253"/>
      <c r="M237" s="254"/>
      <c r="N237" s="255"/>
      <c r="O237" s="255"/>
      <c r="P237" s="255"/>
      <c r="Q237" s="255"/>
      <c r="R237" s="255"/>
      <c r="S237" s="255"/>
      <c r="T237" s="256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7" t="s">
        <v>155</v>
      </c>
      <c r="AU237" s="257" t="s">
        <v>86</v>
      </c>
      <c r="AV237" s="14" t="s">
        <v>86</v>
      </c>
      <c r="AW237" s="14" t="s">
        <v>33</v>
      </c>
      <c r="AX237" s="14" t="s">
        <v>76</v>
      </c>
      <c r="AY237" s="257" t="s">
        <v>144</v>
      </c>
    </row>
    <row r="238" s="15" customFormat="1">
      <c r="A238" s="15"/>
      <c r="B238" s="258"/>
      <c r="C238" s="259"/>
      <c r="D238" s="238" t="s">
        <v>155</v>
      </c>
      <c r="E238" s="260" t="s">
        <v>1</v>
      </c>
      <c r="F238" s="261" t="s">
        <v>160</v>
      </c>
      <c r="G238" s="259"/>
      <c r="H238" s="262">
        <v>7.4000000000000004</v>
      </c>
      <c r="I238" s="263"/>
      <c r="J238" s="259"/>
      <c r="K238" s="259"/>
      <c r="L238" s="264"/>
      <c r="M238" s="265"/>
      <c r="N238" s="266"/>
      <c r="O238" s="266"/>
      <c r="P238" s="266"/>
      <c r="Q238" s="266"/>
      <c r="R238" s="266"/>
      <c r="S238" s="266"/>
      <c r="T238" s="267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8" t="s">
        <v>155</v>
      </c>
      <c r="AU238" s="268" t="s">
        <v>86</v>
      </c>
      <c r="AV238" s="15" t="s">
        <v>151</v>
      </c>
      <c r="AW238" s="15" t="s">
        <v>33</v>
      </c>
      <c r="AX238" s="15" t="s">
        <v>84</v>
      </c>
      <c r="AY238" s="268" t="s">
        <v>144</v>
      </c>
    </row>
    <row r="239" s="2" customFormat="1" ht="16.5" customHeight="1">
      <c r="A239" s="38"/>
      <c r="B239" s="39"/>
      <c r="C239" s="218" t="s">
        <v>317</v>
      </c>
      <c r="D239" s="218" t="s">
        <v>146</v>
      </c>
      <c r="E239" s="219" t="s">
        <v>2777</v>
      </c>
      <c r="F239" s="220" t="s">
        <v>2778</v>
      </c>
      <c r="G239" s="221" t="s">
        <v>204</v>
      </c>
      <c r="H239" s="222">
        <v>9.5199999999999996</v>
      </c>
      <c r="I239" s="223"/>
      <c r="J239" s="224">
        <f>ROUND(I239*H239,2)</f>
        <v>0</v>
      </c>
      <c r="K239" s="220" t="s">
        <v>150</v>
      </c>
      <c r="L239" s="44"/>
      <c r="M239" s="225" t="s">
        <v>1</v>
      </c>
      <c r="N239" s="226" t="s">
        <v>41</v>
      </c>
      <c r="O239" s="91"/>
      <c r="P239" s="227">
        <f>O239*H239</f>
        <v>0</v>
      </c>
      <c r="Q239" s="227">
        <v>0</v>
      </c>
      <c r="R239" s="227">
        <f>Q239*H239</f>
        <v>0</v>
      </c>
      <c r="S239" s="227">
        <v>0.00167</v>
      </c>
      <c r="T239" s="228">
        <f>S239*H239</f>
        <v>0.0158984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9" t="s">
        <v>262</v>
      </c>
      <c r="AT239" s="229" t="s">
        <v>146</v>
      </c>
      <c r="AU239" s="229" t="s">
        <v>86</v>
      </c>
      <c r="AY239" s="17" t="s">
        <v>144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7" t="s">
        <v>84</v>
      </c>
      <c r="BK239" s="230">
        <f>ROUND(I239*H239,2)</f>
        <v>0</v>
      </c>
      <c r="BL239" s="17" t="s">
        <v>262</v>
      </c>
      <c r="BM239" s="229" t="s">
        <v>2779</v>
      </c>
    </row>
    <row r="240" s="2" customFormat="1">
      <c r="A240" s="38"/>
      <c r="B240" s="39"/>
      <c r="C240" s="40"/>
      <c r="D240" s="231" t="s">
        <v>153</v>
      </c>
      <c r="E240" s="40"/>
      <c r="F240" s="232" t="s">
        <v>2780</v>
      </c>
      <c r="G240" s="40"/>
      <c r="H240" s="40"/>
      <c r="I240" s="233"/>
      <c r="J240" s="40"/>
      <c r="K240" s="40"/>
      <c r="L240" s="44"/>
      <c r="M240" s="234"/>
      <c r="N240" s="235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153</v>
      </c>
      <c r="AU240" s="17" t="s">
        <v>86</v>
      </c>
    </row>
    <row r="241" s="14" customFormat="1">
      <c r="A241" s="14"/>
      <c r="B241" s="247"/>
      <c r="C241" s="248"/>
      <c r="D241" s="238" t="s">
        <v>155</v>
      </c>
      <c r="E241" s="249" t="s">
        <v>1</v>
      </c>
      <c r="F241" s="250" t="s">
        <v>2781</v>
      </c>
      <c r="G241" s="248"/>
      <c r="H241" s="251">
        <v>2.7999999999999998</v>
      </c>
      <c r="I241" s="252"/>
      <c r="J241" s="248"/>
      <c r="K241" s="248"/>
      <c r="L241" s="253"/>
      <c r="M241" s="254"/>
      <c r="N241" s="255"/>
      <c r="O241" s="255"/>
      <c r="P241" s="255"/>
      <c r="Q241" s="255"/>
      <c r="R241" s="255"/>
      <c r="S241" s="255"/>
      <c r="T241" s="256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7" t="s">
        <v>155</v>
      </c>
      <c r="AU241" s="257" t="s">
        <v>86</v>
      </c>
      <c r="AV241" s="14" t="s">
        <v>86</v>
      </c>
      <c r="AW241" s="14" t="s">
        <v>33</v>
      </c>
      <c r="AX241" s="14" t="s">
        <v>76</v>
      </c>
      <c r="AY241" s="257" t="s">
        <v>144</v>
      </c>
    </row>
    <row r="242" s="14" customFormat="1">
      <c r="A242" s="14"/>
      <c r="B242" s="247"/>
      <c r="C242" s="248"/>
      <c r="D242" s="238" t="s">
        <v>155</v>
      </c>
      <c r="E242" s="249" t="s">
        <v>1</v>
      </c>
      <c r="F242" s="250" t="s">
        <v>2782</v>
      </c>
      <c r="G242" s="248"/>
      <c r="H242" s="251">
        <v>2.2000000000000002</v>
      </c>
      <c r="I242" s="252"/>
      <c r="J242" s="248"/>
      <c r="K242" s="248"/>
      <c r="L242" s="253"/>
      <c r="M242" s="254"/>
      <c r="N242" s="255"/>
      <c r="O242" s="255"/>
      <c r="P242" s="255"/>
      <c r="Q242" s="255"/>
      <c r="R242" s="255"/>
      <c r="S242" s="255"/>
      <c r="T242" s="256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7" t="s">
        <v>155</v>
      </c>
      <c r="AU242" s="257" t="s">
        <v>86</v>
      </c>
      <c r="AV242" s="14" t="s">
        <v>86</v>
      </c>
      <c r="AW242" s="14" t="s">
        <v>33</v>
      </c>
      <c r="AX242" s="14" t="s">
        <v>76</v>
      </c>
      <c r="AY242" s="257" t="s">
        <v>144</v>
      </c>
    </row>
    <row r="243" s="14" customFormat="1">
      <c r="A243" s="14"/>
      <c r="B243" s="247"/>
      <c r="C243" s="248"/>
      <c r="D243" s="238" t="s">
        <v>155</v>
      </c>
      <c r="E243" s="249" t="s">
        <v>1</v>
      </c>
      <c r="F243" s="250" t="s">
        <v>2783</v>
      </c>
      <c r="G243" s="248"/>
      <c r="H243" s="251">
        <v>0.55000000000000004</v>
      </c>
      <c r="I243" s="252"/>
      <c r="J243" s="248"/>
      <c r="K243" s="248"/>
      <c r="L243" s="253"/>
      <c r="M243" s="254"/>
      <c r="N243" s="255"/>
      <c r="O243" s="255"/>
      <c r="P243" s="255"/>
      <c r="Q243" s="255"/>
      <c r="R243" s="255"/>
      <c r="S243" s="255"/>
      <c r="T243" s="256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7" t="s">
        <v>155</v>
      </c>
      <c r="AU243" s="257" t="s">
        <v>86</v>
      </c>
      <c r="AV243" s="14" t="s">
        <v>86</v>
      </c>
      <c r="AW243" s="14" t="s">
        <v>33</v>
      </c>
      <c r="AX243" s="14" t="s">
        <v>76</v>
      </c>
      <c r="AY243" s="257" t="s">
        <v>144</v>
      </c>
    </row>
    <row r="244" s="14" customFormat="1">
      <c r="A244" s="14"/>
      <c r="B244" s="247"/>
      <c r="C244" s="248"/>
      <c r="D244" s="238" t="s">
        <v>155</v>
      </c>
      <c r="E244" s="249" t="s">
        <v>1</v>
      </c>
      <c r="F244" s="250" t="s">
        <v>2784</v>
      </c>
      <c r="G244" s="248"/>
      <c r="H244" s="251">
        <v>1</v>
      </c>
      <c r="I244" s="252"/>
      <c r="J244" s="248"/>
      <c r="K244" s="248"/>
      <c r="L244" s="253"/>
      <c r="M244" s="254"/>
      <c r="N244" s="255"/>
      <c r="O244" s="255"/>
      <c r="P244" s="255"/>
      <c r="Q244" s="255"/>
      <c r="R244" s="255"/>
      <c r="S244" s="255"/>
      <c r="T244" s="256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7" t="s">
        <v>155</v>
      </c>
      <c r="AU244" s="257" t="s">
        <v>86</v>
      </c>
      <c r="AV244" s="14" t="s">
        <v>86</v>
      </c>
      <c r="AW244" s="14" t="s">
        <v>33</v>
      </c>
      <c r="AX244" s="14" t="s">
        <v>76</v>
      </c>
      <c r="AY244" s="257" t="s">
        <v>144</v>
      </c>
    </row>
    <row r="245" s="14" customFormat="1">
      <c r="A245" s="14"/>
      <c r="B245" s="247"/>
      <c r="C245" s="248"/>
      <c r="D245" s="238" t="s">
        <v>155</v>
      </c>
      <c r="E245" s="249" t="s">
        <v>1</v>
      </c>
      <c r="F245" s="250" t="s">
        <v>2785</v>
      </c>
      <c r="G245" s="248"/>
      <c r="H245" s="251">
        <v>0.77000000000000002</v>
      </c>
      <c r="I245" s="252"/>
      <c r="J245" s="248"/>
      <c r="K245" s="248"/>
      <c r="L245" s="253"/>
      <c r="M245" s="254"/>
      <c r="N245" s="255"/>
      <c r="O245" s="255"/>
      <c r="P245" s="255"/>
      <c r="Q245" s="255"/>
      <c r="R245" s="255"/>
      <c r="S245" s="255"/>
      <c r="T245" s="25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7" t="s">
        <v>155</v>
      </c>
      <c r="AU245" s="257" t="s">
        <v>86</v>
      </c>
      <c r="AV245" s="14" t="s">
        <v>86</v>
      </c>
      <c r="AW245" s="14" t="s">
        <v>33</v>
      </c>
      <c r="AX245" s="14" t="s">
        <v>76</v>
      </c>
      <c r="AY245" s="257" t="s">
        <v>144</v>
      </c>
    </row>
    <row r="246" s="14" customFormat="1">
      <c r="A246" s="14"/>
      <c r="B246" s="247"/>
      <c r="C246" s="248"/>
      <c r="D246" s="238" t="s">
        <v>155</v>
      </c>
      <c r="E246" s="249" t="s">
        <v>1</v>
      </c>
      <c r="F246" s="250" t="s">
        <v>2786</v>
      </c>
      <c r="G246" s="248"/>
      <c r="H246" s="251">
        <v>2.2000000000000002</v>
      </c>
      <c r="I246" s="252"/>
      <c r="J246" s="248"/>
      <c r="K246" s="248"/>
      <c r="L246" s="253"/>
      <c r="M246" s="254"/>
      <c r="N246" s="255"/>
      <c r="O246" s="255"/>
      <c r="P246" s="255"/>
      <c r="Q246" s="255"/>
      <c r="R246" s="255"/>
      <c r="S246" s="255"/>
      <c r="T246" s="256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7" t="s">
        <v>155</v>
      </c>
      <c r="AU246" s="257" t="s">
        <v>86</v>
      </c>
      <c r="AV246" s="14" t="s">
        <v>86</v>
      </c>
      <c r="AW246" s="14" t="s">
        <v>33</v>
      </c>
      <c r="AX246" s="14" t="s">
        <v>76</v>
      </c>
      <c r="AY246" s="257" t="s">
        <v>144</v>
      </c>
    </row>
    <row r="247" s="15" customFormat="1">
      <c r="A247" s="15"/>
      <c r="B247" s="258"/>
      <c r="C247" s="259"/>
      <c r="D247" s="238" t="s">
        <v>155</v>
      </c>
      <c r="E247" s="260" t="s">
        <v>1</v>
      </c>
      <c r="F247" s="261" t="s">
        <v>160</v>
      </c>
      <c r="G247" s="259"/>
      <c r="H247" s="262">
        <v>9.5199999999999996</v>
      </c>
      <c r="I247" s="263"/>
      <c r="J247" s="259"/>
      <c r="K247" s="259"/>
      <c r="L247" s="264"/>
      <c r="M247" s="265"/>
      <c r="N247" s="266"/>
      <c r="O247" s="266"/>
      <c r="P247" s="266"/>
      <c r="Q247" s="266"/>
      <c r="R247" s="266"/>
      <c r="S247" s="266"/>
      <c r="T247" s="267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68" t="s">
        <v>155</v>
      </c>
      <c r="AU247" s="268" t="s">
        <v>86</v>
      </c>
      <c r="AV247" s="15" t="s">
        <v>151</v>
      </c>
      <c r="AW247" s="15" t="s">
        <v>33</v>
      </c>
      <c r="AX247" s="15" t="s">
        <v>84</v>
      </c>
      <c r="AY247" s="268" t="s">
        <v>144</v>
      </c>
    </row>
    <row r="248" s="2" customFormat="1" ht="16.5" customHeight="1">
      <c r="A248" s="38"/>
      <c r="B248" s="39"/>
      <c r="C248" s="218" t="s">
        <v>324</v>
      </c>
      <c r="D248" s="218" t="s">
        <v>146</v>
      </c>
      <c r="E248" s="219" t="s">
        <v>2787</v>
      </c>
      <c r="F248" s="220" t="s">
        <v>2788</v>
      </c>
      <c r="G248" s="221" t="s">
        <v>204</v>
      </c>
      <c r="H248" s="222">
        <v>15.6</v>
      </c>
      <c r="I248" s="223"/>
      <c r="J248" s="224">
        <f>ROUND(I248*H248,2)</f>
        <v>0</v>
      </c>
      <c r="K248" s="220" t="s">
        <v>150</v>
      </c>
      <c r="L248" s="44"/>
      <c r="M248" s="225" t="s">
        <v>1</v>
      </c>
      <c r="N248" s="226" t="s">
        <v>41</v>
      </c>
      <c r="O248" s="91"/>
      <c r="P248" s="227">
        <f>O248*H248</f>
        <v>0</v>
      </c>
      <c r="Q248" s="227">
        <v>0</v>
      </c>
      <c r="R248" s="227">
        <f>Q248*H248</f>
        <v>0</v>
      </c>
      <c r="S248" s="227">
        <v>0.0039399999999999999</v>
      </c>
      <c r="T248" s="228">
        <f>S248*H248</f>
        <v>0.061463999999999998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9" t="s">
        <v>262</v>
      </c>
      <c r="AT248" s="229" t="s">
        <v>146</v>
      </c>
      <c r="AU248" s="229" t="s">
        <v>86</v>
      </c>
      <c r="AY248" s="17" t="s">
        <v>144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17" t="s">
        <v>84</v>
      </c>
      <c r="BK248" s="230">
        <f>ROUND(I248*H248,2)</f>
        <v>0</v>
      </c>
      <c r="BL248" s="17" t="s">
        <v>262</v>
      </c>
      <c r="BM248" s="229" t="s">
        <v>2789</v>
      </c>
    </row>
    <row r="249" s="2" customFormat="1">
      <c r="A249" s="38"/>
      <c r="B249" s="39"/>
      <c r="C249" s="40"/>
      <c r="D249" s="231" t="s">
        <v>153</v>
      </c>
      <c r="E249" s="40"/>
      <c r="F249" s="232" t="s">
        <v>2790</v>
      </c>
      <c r="G249" s="40"/>
      <c r="H249" s="40"/>
      <c r="I249" s="233"/>
      <c r="J249" s="40"/>
      <c r="K249" s="40"/>
      <c r="L249" s="44"/>
      <c r="M249" s="234"/>
      <c r="N249" s="235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153</v>
      </c>
      <c r="AU249" s="17" t="s">
        <v>86</v>
      </c>
    </row>
    <row r="250" s="14" customFormat="1">
      <c r="A250" s="14"/>
      <c r="B250" s="247"/>
      <c r="C250" s="248"/>
      <c r="D250" s="238" t="s">
        <v>155</v>
      </c>
      <c r="E250" s="249" t="s">
        <v>1</v>
      </c>
      <c r="F250" s="250" t="s">
        <v>2791</v>
      </c>
      <c r="G250" s="248"/>
      <c r="H250" s="251">
        <v>5</v>
      </c>
      <c r="I250" s="252"/>
      <c r="J250" s="248"/>
      <c r="K250" s="248"/>
      <c r="L250" s="253"/>
      <c r="M250" s="254"/>
      <c r="N250" s="255"/>
      <c r="O250" s="255"/>
      <c r="P250" s="255"/>
      <c r="Q250" s="255"/>
      <c r="R250" s="255"/>
      <c r="S250" s="255"/>
      <c r="T250" s="256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7" t="s">
        <v>155</v>
      </c>
      <c r="AU250" s="257" t="s">
        <v>86</v>
      </c>
      <c r="AV250" s="14" t="s">
        <v>86</v>
      </c>
      <c r="AW250" s="14" t="s">
        <v>33</v>
      </c>
      <c r="AX250" s="14" t="s">
        <v>76</v>
      </c>
      <c r="AY250" s="257" t="s">
        <v>144</v>
      </c>
    </row>
    <row r="251" s="14" customFormat="1">
      <c r="A251" s="14"/>
      <c r="B251" s="247"/>
      <c r="C251" s="248"/>
      <c r="D251" s="238" t="s">
        <v>155</v>
      </c>
      <c r="E251" s="249" t="s">
        <v>1</v>
      </c>
      <c r="F251" s="250" t="s">
        <v>2792</v>
      </c>
      <c r="G251" s="248"/>
      <c r="H251" s="251">
        <v>6</v>
      </c>
      <c r="I251" s="252"/>
      <c r="J251" s="248"/>
      <c r="K251" s="248"/>
      <c r="L251" s="253"/>
      <c r="M251" s="254"/>
      <c r="N251" s="255"/>
      <c r="O251" s="255"/>
      <c r="P251" s="255"/>
      <c r="Q251" s="255"/>
      <c r="R251" s="255"/>
      <c r="S251" s="255"/>
      <c r="T251" s="25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7" t="s">
        <v>155</v>
      </c>
      <c r="AU251" s="257" t="s">
        <v>86</v>
      </c>
      <c r="AV251" s="14" t="s">
        <v>86</v>
      </c>
      <c r="AW251" s="14" t="s">
        <v>33</v>
      </c>
      <c r="AX251" s="14" t="s">
        <v>76</v>
      </c>
      <c r="AY251" s="257" t="s">
        <v>144</v>
      </c>
    </row>
    <row r="252" s="14" customFormat="1">
      <c r="A252" s="14"/>
      <c r="B252" s="247"/>
      <c r="C252" s="248"/>
      <c r="D252" s="238" t="s">
        <v>155</v>
      </c>
      <c r="E252" s="249" t="s">
        <v>1</v>
      </c>
      <c r="F252" s="250" t="s">
        <v>2793</v>
      </c>
      <c r="G252" s="248"/>
      <c r="H252" s="251">
        <v>4.5999999999999996</v>
      </c>
      <c r="I252" s="252"/>
      <c r="J252" s="248"/>
      <c r="K252" s="248"/>
      <c r="L252" s="253"/>
      <c r="M252" s="254"/>
      <c r="N252" s="255"/>
      <c r="O252" s="255"/>
      <c r="P252" s="255"/>
      <c r="Q252" s="255"/>
      <c r="R252" s="255"/>
      <c r="S252" s="255"/>
      <c r="T252" s="256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7" t="s">
        <v>155</v>
      </c>
      <c r="AU252" s="257" t="s">
        <v>86</v>
      </c>
      <c r="AV252" s="14" t="s">
        <v>86</v>
      </c>
      <c r="AW252" s="14" t="s">
        <v>33</v>
      </c>
      <c r="AX252" s="14" t="s">
        <v>76</v>
      </c>
      <c r="AY252" s="257" t="s">
        <v>144</v>
      </c>
    </row>
    <row r="253" s="15" customFormat="1">
      <c r="A253" s="15"/>
      <c r="B253" s="258"/>
      <c r="C253" s="259"/>
      <c r="D253" s="238" t="s">
        <v>155</v>
      </c>
      <c r="E253" s="260" t="s">
        <v>1</v>
      </c>
      <c r="F253" s="261" t="s">
        <v>160</v>
      </c>
      <c r="G253" s="259"/>
      <c r="H253" s="262">
        <v>15.6</v>
      </c>
      <c r="I253" s="263"/>
      <c r="J253" s="259"/>
      <c r="K253" s="259"/>
      <c r="L253" s="264"/>
      <c r="M253" s="265"/>
      <c r="N253" s="266"/>
      <c r="O253" s="266"/>
      <c r="P253" s="266"/>
      <c r="Q253" s="266"/>
      <c r="R253" s="266"/>
      <c r="S253" s="266"/>
      <c r="T253" s="267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68" t="s">
        <v>155</v>
      </c>
      <c r="AU253" s="268" t="s">
        <v>86</v>
      </c>
      <c r="AV253" s="15" t="s">
        <v>151</v>
      </c>
      <c r="AW253" s="15" t="s">
        <v>33</v>
      </c>
      <c r="AX253" s="15" t="s">
        <v>84</v>
      </c>
      <c r="AY253" s="268" t="s">
        <v>144</v>
      </c>
    </row>
    <row r="254" s="2" customFormat="1" ht="37.8" customHeight="1">
      <c r="A254" s="38"/>
      <c r="B254" s="39"/>
      <c r="C254" s="218" t="s">
        <v>342</v>
      </c>
      <c r="D254" s="218" t="s">
        <v>146</v>
      </c>
      <c r="E254" s="219" t="s">
        <v>2794</v>
      </c>
      <c r="F254" s="220" t="s">
        <v>2795</v>
      </c>
      <c r="G254" s="221" t="s">
        <v>204</v>
      </c>
      <c r="H254" s="222">
        <v>12.99</v>
      </c>
      <c r="I254" s="223"/>
      <c r="J254" s="224">
        <f>ROUND(I254*H254,2)</f>
        <v>0</v>
      </c>
      <c r="K254" s="220" t="s">
        <v>150</v>
      </c>
      <c r="L254" s="44"/>
      <c r="M254" s="225" t="s">
        <v>1</v>
      </c>
      <c r="N254" s="226" t="s">
        <v>41</v>
      </c>
      <c r="O254" s="91"/>
      <c r="P254" s="227">
        <f>O254*H254</f>
        <v>0</v>
      </c>
      <c r="Q254" s="227">
        <v>0.00232</v>
      </c>
      <c r="R254" s="227">
        <f>Q254*H254</f>
        <v>0.030136800000000002</v>
      </c>
      <c r="S254" s="227">
        <v>0</v>
      </c>
      <c r="T254" s="22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9" t="s">
        <v>262</v>
      </c>
      <c r="AT254" s="229" t="s">
        <v>146</v>
      </c>
      <c r="AU254" s="229" t="s">
        <v>86</v>
      </c>
      <c r="AY254" s="17" t="s">
        <v>144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17" t="s">
        <v>84</v>
      </c>
      <c r="BK254" s="230">
        <f>ROUND(I254*H254,2)</f>
        <v>0</v>
      </c>
      <c r="BL254" s="17" t="s">
        <v>262</v>
      </c>
      <c r="BM254" s="229" t="s">
        <v>2796</v>
      </c>
    </row>
    <row r="255" s="2" customFormat="1">
      <c r="A255" s="38"/>
      <c r="B255" s="39"/>
      <c r="C255" s="40"/>
      <c r="D255" s="231" t="s">
        <v>153</v>
      </c>
      <c r="E255" s="40"/>
      <c r="F255" s="232" t="s">
        <v>2797</v>
      </c>
      <c r="G255" s="40"/>
      <c r="H255" s="40"/>
      <c r="I255" s="233"/>
      <c r="J255" s="40"/>
      <c r="K255" s="40"/>
      <c r="L255" s="44"/>
      <c r="M255" s="234"/>
      <c r="N255" s="235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153</v>
      </c>
      <c r="AU255" s="17" t="s">
        <v>86</v>
      </c>
    </row>
    <row r="256" s="14" customFormat="1">
      <c r="A256" s="14"/>
      <c r="B256" s="247"/>
      <c r="C256" s="248"/>
      <c r="D256" s="238" t="s">
        <v>155</v>
      </c>
      <c r="E256" s="249" t="s">
        <v>1</v>
      </c>
      <c r="F256" s="250" t="s">
        <v>2798</v>
      </c>
      <c r="G256" s="248"/>
      <c r="H256" s="251">
        <v>5.8399999999999999</v>
      </c>
      <c r="I256" s="252"/>
      <c r="J256" s="248"/>
      <c r="K256" s="248"/>
      <c r="L256" s="253"/>
      <c r="M256" s="254"/>
      <c r="N256" s="255"/>
      <c r="O256" s="255"/>
      <c r="P256" s="255"/>
      <c r="Q256" s="255"/>
      <c r="R256" s="255"/>
      <c r="S256" s="255"/>
      <c r="T256" s="256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7" t="s">
        <v>155</v>
      </c>
      <c r="AU256" s="257" t="s">
        <v>86</v>
      </c>
      <c r="AV256" s="14" t="s">
        <v>86</v>
      </c>
      <c r="AW256" s="14" t="s">
        <v>33</v>
      </c>
      <c r="AX256" s="14" t="s">
        <v>76</v>
      </c>
      <c r="AY256" s="257" t="s">
        <v>144</v>
      </c>
    </row>
    <row r="257" s="14" customFormat="1">
      <c r="A257" s="14"/>
      <c r="B257" s="247"/>
      <c r="C257" s="248"/>
      <c r="D257" s="238" t="s">
        <v>155</v>
      </c>
      <c r="E257" s="249" t="s">
        <v>1</v>
      </c>
      <c r="F257" s="250" t="s">
        <v>2799</v>
      </c>
      <c r="G257" s="248"/>
      <c r="H257" s="251">
        <v>5.1500000000000004</v>
      </c>
      <c r="I257" s="252"/>
      <c r="J257" s="248"/>
      <c r="K257" s="248"/>
      <c r="L257" s="253"/>
      <c r="M257" s="254"/>
      <c r="N257" s="255"/>
      <c r="O257" s="255"/>
      <c r="P257" s="255"/>
      <c r="Q257" s="255"/>
      <c r="R257" s="255"/>
      <c r="S257" s="255"/>
      <c r="T257" s="256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7" t="s">
        <v>155</v>
      </c>
      <c r="AU257" s="257" t="s">
        <v>86</v>
      </c>
      <c r="AV257" s="14" t="s">
        <v>86</v>
      </c>
      <c r="AW257" s="14" t="s">
        <v>33</v>
      </c>
      <c r="AX257" s="14" t="s">
        <v>76</v>
      </c>
      <c r="AY257" s="257" t="s">
        <v>144</v>
      </c>
    </row>
    <row r="258" s="14" customFormat="1">
      <c r="A258" s="14"/>
      <c r="B258" s="247"/>
      <c r="C258" s="248"/>
      <c r="D258" s="238" t="s">
        <v>155</v>
      </c>
      <c r="E258" s="249" t="s">
        <v>1</v>
      </c>
      <c r="F258" s="250" t="s">
        <v>2800</v>
      </c>
      <c r="G258" s="248"/>
      <c r="H258" s="251">
        <v>2</v>
      </c>
      <c r="I258" s="252"/>
      <c r="J258" s="248"/>
      <c r="K258" s="248"/>
      <c r="L258" s="253"/>
      <c r="M258" s="254"/>
      <c r="N258" s="255"/>
      <c r="O258" s="255"/>
      <c r="P258" s="255"/>
      <c r="Q258" s="255"/>
      <c r="R258" s="255"/>
      <c r="S258" s="255"/>
      <c r="T258" s="256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7" t="s">
        <v>155</v>
      </c>
      <c r="AU258" s="257" t="s">
        <v>86</v>
      </c>
      <c r="AV258" s="14" t="s">
        <v>86</v>
      </c>
      <c r="AW258" s="14" t="s">
        <v>33</v>
      </c>
      <c r="AX258" s="14" t="s">
        <v>76</v>
      </c>
      <c r="AY258" s="257" t="s">
        <v>144</v>
      </c>
    </row>
    <row r="259" s="15" customFormat="1">
      <c r="A259" s="15"/>
      <c r="B259" s="258"/>
      <c r="C259" s="259"/>
      <c r="D259" s="238" t="s">
        <v>155</v>
      </c>
      <c r="E259" s="260" t="s">
        <v>1</v>
      </c>
      <c r="F259" s="261" t="s">
        <v>160</v>
      </c>
      <c r="G259" s="259"/>
      <c r="H259" s="262">
        <v>12.99</v>
      </c>
      <c r="I259" s="263"/>
      <c r="J259" s="259"/>
      <c r="K259" s="259"/>
      <c r="L259" s="264"/>
      <c r="M259" s="265"/>
      <c r="N259" s="266"/>
      <c r="O259" s="266"/>
      <c r="P259" s="266"/>
      <c r="Q259" s="266"/>
      <c r="R259" s="266"/>
      <c r="S259" s="266"/>
      <c r="T259" s="267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68" t="s">
        <v>155</v>
      </c>
      <c r="AU259" s="268" t="s">
        <v>86</v>
      </c>
      <c r="AV259" s="15" t="s">
        <v>151</v>
      </c>
      <c r="AW259" s="15" t="s">
        <v>33</v>
      </c>
      <c r="AX259" s="15" t="s">
        <v>84</v>
      </c>
      <c r="AY259" s="268" t="s">
        <v>144</v>
      </c>
    </row>
    <row r="260" s="2" customFormat="1" ht="24.15" customHeight="1">
      <c r="A260" s="38"/>
      <c r="B260" s="39"/>
      <c r="C260" s="218" t="s">
        <v>380</v>
      </c>
      <c r="D260" s="218" t="s">
        <v>146</v>
      </c>
      <c r="E260" s="219" t="s">
        <v>1393</v>
      </c>
      <c r="F260" s="220" t="s">
        <v>1394</v>
      </c>
      <c r="G260" s="221" t="s">
        <v>196</v>
      </c>
      <c r="H260" s="222">
        <v>0.029999999999999999</v>
      </c>
      <c r="I260" s="223"/>
      <c r="J260" s="224">
        <f>ROUND(I260*H260,2)</f>
        <v>0</v>
      </c>
      <c r="K260" s="220" t="s">
        <v>150</v>
      </c>
      <c r="L260" s="44"/>
      <c r="M260" s="225" t="s">
        <v>1</v>
      </c>
      <c r="N260" s="226" t="s">
        <v>41</v>
      </c>
      <c r="O260" s="91"/>
      <c r="P260" s="227">
        <f>O260*H260</f>
        <v>0</v>
      </c>
      <c r="Q260" s="227">
        <v>0</v>
      </c>
      <c r="R260" s="227">
        <f>Q260*H260</f>
        <v>0</v>
      </c>
      <c r="S260" s="227">
        <v>0</v>
      </c>
      <c r="T260" s="22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9" t="s">
        <v>262</v>
      </c>
      <c r="AT260" s="229" t="s">
        <v>146</v>
      </c>
      <c r="AU260" s="229" t="s">
        <v>86</v>
      </c>
      <c r="AY260" s="17" t="s">
        <v>144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17" t="s">
        <v>84</v>
      </c>
      <c r="BK260" s="230">
        <f>ROUND(I260*H260,2)</f>
        <v>0</v>
      </c>
      <c r="BL260" s="17" t="s">
        <v>262</v>
      </c>
      <c r="BM260" s="229" t="s">
        <v>2801</v>
      </c>
    </row>
    <row r="261" s="2" customFormat="1">
      <c r="A261" s="38"/>
      <c r="B261" s="39"/>
      <c r="C261" s="40"/>
      <c r="D261" s="231" t="s">
        <v>153</v>
      </c>
      <c r="E261" s="40"/>
      <c r="F261" s="232" t="s">
        <v>1396</v>
      </c>
      <c r="G261" s="40"/>
      <c r="H261" s="40"/>
      <c r="I261" s="233"/>
      <c r="J261" s="40"/>
      <c r="K261" s="40"/>
      <c r="L261" s="44"/>
      <c r="M261" s="234"/>
      <c r="N261" s="235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153</v>
      </c>
      <c r="AU261" s="17" t="s">
        <v>86</v>
      </c>
    </row>
    <row r="262" s="12" customFormat="1" ht="22.8" customHeight="1">
      <c r="A262" s="12"/>
      <c r="B262" s="202"/>
      <c r="C262" s="203"/>
      <c r="D262" s="204" t="s">
        <v>75</v>
      </c>
      <c r="E262" s="216" t="s">
        <v>1406</v>
      </c>
      <c r="F262" s="216" t="s">
        <v>1407</v>
      </c>
      <c r="G262" s="203"/>
      <c r="H262" s="203"/>
      <c r="I262" s="206"/>
      <c r="J262" s="217">
        <f>BK262</f>
        <v>0</v>
      </c>
      <c r="K262" s="203"/>
      <c r="L262" s="208"/>
      <c r="M262" s="209"/>
      <c r="N262" s="210"/>
      <c r="O262" s="210"/>
      <c r="P262" s="211">
        <f>SUM(P263:P299)</f>
        <v>0</v>
      </c>
      <c r="Q262" s="210"/>
      <c r="R262" s="211">
        <f>SUM(R263:R299)</f>
        <v>0.054370780000000007</v>
      </c>
      <c r="S262" s="210"/>
      <c r="T262" s="212">
        <f>SUM(T263:T299)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13" t="s">
        <v>86</v>
      </c>
      <c r="AT262" s="214" t="s">
        <v>75</v>
      </c>
      <c r="AU262" s="214" t="s">
        <v>84</v>
      </c>
      <c r="AY262" s="213" t="s">
        <v>144</v>
      </c>
      <c r="BK262" s="215">
        <f>SUM(BK263:BK299)</f>
        <v>0</v>
      </c>
    </row>
    <row r="263" s="2" customFormat="1" ht="33" customHeight="1">
      <c r="A263" s="38"/>
      <c r="B263" s="39"/>
      <c r="C263" s="218" t="s">
        <v>385</v>
      </c>
      <c r="D263" s="218" t="s">
        <v>146</v>
      </c>
      <c r="E263" s="219" t="s">
        <v>2802</v>
      </c>
      <c r="F263" s="220" t="s">
        <v>2803</v>
      </c>
      <c r="G263" s="221" t="s">
        <v>149</v>
      </c>
      <c r="H263" s="222">
        <v>3.3380000000000001</v>
      </c>
      <c r="I263" s="223"/>
      <c r="J263" s="224">
        <f>ROUND(I263*H263,2)</f>
        <v>0</v>
      </c>
      <c r="K263" s="220" t="s">
        <v>150</v>
      </c>
      <c r="L263" s="44"/>
      <c r="M263" s="225" t="s">
        <v>1</v>
      </c>
      <c r="N263" s="226" t="s">
        <v>41</v>
      </c>
      <c r="O263" s="91"/>
      <c r="P263" s="227">
        <f>O263*H263</f>
        <v>0</v>
      </c>
      <c r="Q263" s="227">
        <v>0.00025999999999999998</v>
      </c>
      <c r="R263" s="227">
        <f>Q263*H263</f>
        <v>0.00086787999999999991</v>
      </c>
      <c r="S263" s="227">
        <v>0</v>
      </c>
      <c r="T263" s="228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9" t="s">
        <v>262</v>
      </c>
      <c r="AT263" s="229" t="s">
        <v>146</v>
      </c>
      <c r="AU263" s="229" t="s">
        <v>86</v>
      </c>
      <c r="AY263" s="17" t="s">
        <v>144</v>
      </c>
      <c r="BE263" s="230">
        <f>IF(N263="základní",J263,0)</f>
        <v>0</v>
      </c>
      <c r="BF263" s="230">
        <f>IF(N263="snížená",J263,0)</f>
        <v>0</v>
      </c>
      <c r="BG263" s="230">
        <f>IF(N263="zákl. přenesená",J263,0)</f>
        <v>0</v>
      </c>
      <c r="BH263" s="230">
        <f>IF(N263="sníž. přenesená",J263,0)</f>
        <v>0</v>
      </c>
      <c r="BI263" s="230">
        <f>IF(N263="nulová",J263,0)</f>
        <v>0</v>
      </c>
      <c r="BJ263" s="17" t="s">
        <v>84</v>
      </c>
      <c r="BK263" s="230">
        <f>ROUND(I263*H263,2)</f>
        <v>0</v>
      </c>
      <c r="BL263" s="17" t="s">
        <v>262</v>
      </c>
      <c r="BM263" s="229" t="s">
        <v>2804</v>
      </c>
    </row>
    <row r="264" s="2" customFormat="1">
      <c r="A264" s="38"/>
      <c r="B264" s="39"/>
      <c r="C264" s="40"/>
      <c r="D264" s="231" t="s">
        <v>153</v>
      </c>
      <c r="E264" s="40"/>
      <c r="F264" s="232" t="s">
        <v>2805</v>
      </c>
      <c r="G264" s="40"/>
      <c r="H264" s="40"/>
      <c r="I264" s="233"/>
      <c r="J264" s="40"/>
      <c r="K264" s="40"/>
      <c r="L264" s="44"/>
      <c r="M264" s="234"/>
      <c r="N264" s="235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153</v>
      </c>
      <c r="AU264" s="17" t="s">
        <v>86</v>
      </c>
    </row>
    <row r="265" s="14" customFormat="1">
      <c r="A265" s="14"/>
      <c r="B265" s="247"/>
      <c r="C265" s="248"/>
      <c r="D265" s="238" t="s">
        <v>155</v>
      </c>
      <c r="E265" s="249" t="s">
        <v>1</v>
      </c>
      <c r="F265" s="250" t="s">
        <v>563</v>
      </c>
      <c r="G265" s="248"/>
      <c r="H265" s="251">
        <v>1.6499999999999999</v>
      </c>
      <c r="I265" s="252"/>
      <c r="J265" s="248"/>
      <c r="K265" s="248"/>
      <c r="L265" s="253"/>
      <c r="M265" s="254"/>
      <c r="N265" s="255"/>
      <c r="O265" s="255"/>
      <c r="P265" s="255"/>
      <c r="Q265" s="255"/>
      <c r="R265" s="255"/>
      <c r="S265" s="255"/>
      <c r="T265" s="256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7" t="s">
        <v>155</v>
      </c>
      <c r="AU265" s="257" t="s">
        <v>86</v>
      </c>
      <c r="AV265" s="14" t="s">
        <v>86</v>
      </c>
      <c r="AW265" s="14" t="s">
        <v>33</v>
      </c>
      <c r="AX265" s="14" t="s">
        <v>76</v>
      </c>
      <c r="AY265" s="257" t="s">
        <v>144</v>
      </c>
    </row>
    <row r="266" s="14" customFormat="1">
      <c r="A266" s="14"/>
      <c r="B266" s="247"/>
      <c r="C266" s="248"/>
      <c r="D266" s="238" t="s">
        <v>155</v>
      </c>
      <c r="E266" s="249" t="s">
        <v>1</v>
      </c>
      <c r="F266" s="250" t="s">
        <v>562</v>
      </c>
      <c r="G266" s="248"/>
      <c r="H266" s="251">
        <v>1.125</v>
      </c>
      <c r="I266" s="252"/>
      <c r="J266" s="248"/>
      <c r="K266" s="248"/>
      <c r="L266" s="253"/>
      <c r="M266" s="254"/>
      <c r="N266" s="255"/>
      <c r="O266" s="255"/>
      <c r="P266" s="255"/>
      <c r="Q266" s="255"/>
      <c r="R266" s="255"/>
      <c r="S266" s="255"/>
      <c r="T266" s="256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7" t="s">
        <v>155</v>
      </c>
      <c r="AU266" s="257" t="s">
        <v>86</v>
      </c>
      <c r="AV266" s="14" t="s">
        <v>86</v>
      </c>
      <c r="AW266" s="14" t="s">
        <v>33</v>
      </c>
      <c r="AX266" s="14" t="s">
        <v>76</v>
      </c>
      <c r="AY266" s="257" t="s">
        <v>144</v>
      </c>
    </row>
    <row r="267" s="14" customFormat="1">
      <c r="A267" s="14"/>
      <c r="B267" s="247"/>
      <c r="C267" s="248"/>
      <c r="D267" s="238" t="s">
        <v>155</v>
      </c>
      <c r="E267" s="249" t="s">
        <v>1</v>
      </c>
      <c r="F267" s="250" t="s">
        <v>2806</v>
      </c>
      <c r="G267" s="248"/>
      <c r="H267" s="251">
        <v>0.56299999999999994</v>
      </c>
      <c r="I267" s="252"/>
      <c r="J267" s="248"/>
      <c r="K267" s="248"/>
      <c r="L267" s="253"/>
      <c r="M267" s="254"/>
      <c r="N267" s="255"/>
      <c r="O267" s="255"/>
      <c r="P267" s="255"/>
      <c r="Q267" s="255"/>
      <c r="R267" s="255"/>
      <c r="S267" s="255"/>
      <c r="T267" s="256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7" t="s">
        <v>155</v>
      </c>
      <c r="AU267" s="257" t="s">
        <v>86</v>
      </c>
      <c r="AV267" s="14" t="s">
        <v>86</v>
      </c>
      <c r="AW267" s="14" t="s">
        <v>33</v>
      </c>
      <c r="AX267" s="14" t="s">
        <v>76</v>
      </c>
      <c r="AY267" s="257" t="s">
        <v>144</v>
      </c>
    </row>
    <row r="268" s="15" customFormat="1">
      <c r="A268" s="15"/>
      <c r="B268" s="258"/>
      <c r="C268" s="259"/>
      <c r="D268" s="238" t="s">
        <v>155</v>
      </c>
      <c r="E268" s="260" t="s">
        <v>1</v>
      </c>
      <c r="F268" s="261" t="s">
        <v>160</v>
      </c>
      <c r="G268" s="259"/>
      <c r="H268" s="262">
        <v>3.3380000000000001</v>
      </c>
      <c r="I268" s="263"/>
      <c r="J268" s="259"/>
      <c r="K268" s="259"/>
      <c r="L268" s="264"/>
      <c r="M268" s="265"/>
      <c r="N268" s="266"/>
      <c r="O268" s="266"/>
      <c r="P268" s="266"/>
      <c r="Q268" s="266"/>
      <c r="R268" s="266"/>
      <c r="S268" s="266"/>
      <c r="T268" s="267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68" t="s">
        <v>155</v>
      </c>
      <c r="AU268" s="268" t="s">
        <v>86</v>
      </c>
      <c r="AV268" s="15" t="s">
        <v>151</v>
      </c>
      <c r="AW268" s="15" t="s">
        <v>33</v>
      </c>
      <c r="AX268" s="15" t="s">
        <v>84</v>
      </c>
      <c r="AY268" s="268" t="s">
        <v>144</v>
      </c>
    </row>
    <row r="269" s="2" customFormat="1" ht="37.8" customHeight="1">
      <c r="A269" s="38"/>
      <c r="B269" s="39"/>
      <c r="C269" s="269" t="s">
        <v>391</v>
      </c>
      <c r="D269" s="269" t="s">
        <v>193</v>
      </c>
      <c r="E269" s="270" t="s">
        <v>2481</v>
      </c>
      <c r="F269" s="271" t="s">
        <v>2807</v>
      </c>
      <c r="G269" s="272" t="s">
        <v>1991</v>
      </c>
      <c r="H269" s="273">
        <v>1</v>
      </c>
      <c r="I269" s="274"/>
      <c r="J269" s="275">
        <f>ROUND(I269*H269,2)</f>
        <v>0</v>
      </c>
      <c r="K269" s="271" t="s">
        <v>1</v>
      </c>
      <c r="L269" s="276"/>
      <c r="M269" s="277" t="s">
        <v>1</v>
      </c>
      <c r="N269" s="278" t="s">
        <v>41</v>
      </c>
      <c r="O269" s="91"/>
      <c r="P269" s="227">
        <f>O269*H269</f>
        <v>0</v>
      </c>
      <c r="Q269" s="227">
        <v>0</v>
      </c>
      <c r="R269" s="227">
        <f>Q269*H269</f>
        <v>0</v>
      </c>
      <c r="S269" s="227">
        <v>0</v>
      </c>
      <c r="T269" s="228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9" t="s">
        <v>380</v>
      </c>
      <c r="AT269" s="229" t="s">
        <v>193</v>
      </c>
      <c r="AU269" s="229" t="s">
        <v>86</v>
      </c>
      <c r="AY269" s="17" t="s">
        <v>144</v>
      </c>
      <c r="BE269" s="230">
        <f>IF(N269="základní",J269,0)</f>
        <v>0</v>
      </c>
      <c r="BF269" s="230">
        <f>IF(N269="snížená",J269,0)</f>
        <v>0</v>
      </c>
      <c r="BG269" s="230">
        <f>IF(N269="zákl. přenesená",J269,0)</f>
        <v>0</v>
      </c>
      <c r="BH269" s="230">
        <f>IF(N269="sníž. přenesená",J269,0)</f>
        <v>0</v>
      </c>
      <c r="BI269" s="230">
        <f>IF(N269="nulová",J269,0)</f>
        <v>0</v>
      </c>
      <c r="BJ269" s="17" t="s">
        <v>84</v>
      </c>
      <c r="BK269" s="230">
        <f>ROUND(I269*H269,2)</f>
        <v>0</v>
      </c>
      <c r="BL269" s="17" t="s">
        <v>262</v>
      </c>
      <c r="BM269" s="229" t="s">
        <v>2808</v>
      </c>
    </row>
    <row r="270" s="2" customFormat="1" ht="24.15" customHeight="1">
      <c r="A270" s="38"/>
      <c r="B270" s="39"/>
      <c r="C270" s="269" t="s">
        <v>395</v>
      </c>
      <c r="D270" s="269" t="s">
        <v>193</v>
      </c>
      <c r="E270" s="270" t="s">
        <v>2809</v>
      </c>
      <c r="F270" s="271" t="s">
        <v>2810</v>
      </c>
      <c r="G270" s="272" t="s">
        <v>1991</v>
      </c>
      <c r="H270" s="273">
        <v>1</v>
      </c>
      <c r="I270" s="274"/>
      <c r="J270" s="275">
        <f>ROUND(I270*H270,2)</f>
        <v>0</v>
      </c>
      <c r="K270" s="271" t="s">
        <v>1</v>
      </c>
      <c r="L270" s="276"/>
      <c r="M270" s="277" t="s">
        <v>1</v>
      </c>
      <c r="N270" s="278" t="s">
        <v>41</v>
      </c>
      <c r="O270" s="91"/>
      <c r="P270" s="227">
        <f>O270*H270</f>
        <v>0</v>
      </c>
      <c r="Q270" s="227">
        <v>0</v>
      </c>
      <c r="R270" s="227">
        <f>Q270*H270</f>
        <v>0</v>
      </c>
      <c r="S270" s="227">
        <v>0</v>
      </c>
      <c r="T270" s="228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9" t="s">
        <v>380</v>
      </c>
      <c r="AT270" s="229" t="s">
        <v>193</v>
      </c>
      <c r="AU270" s="229" t="s">
        <v>86</v>
      </c>
      <c r="AY270" s="17" t="s">
        <v>144</v>
      </c>
      <c r="BE270" s="230">
        <f>IF(N270="základní",J270,0)</f>
        <v>0</v>
      </c>
      <c r="BF270" s="230">
        <f>IF(N270="snížená",J270,0)</f>
        <v>0</v>
      </c>
      <c r="BG270" s="230">
        <f>IF(N270="zákl. přenesená",J270,0)</f>
        <v>0</v>
      </c>
      <c r="BH270" s="230">
        <f>IF(N270="sníž. přenesená",J270,0)</f>
        <v>0</v>
      </c>
      <c r="BI270" s="230">
        <f>IF(N270="nulová",J270,0)</f>
        <v>0</v>
      </c>
      <c r="BJ270" s="17" t="s">
        <v>84</v>
      </c>
      <c r="BK270" s="230">
        <f>ROUND(I270*H270,2)</f>
        <v>0</v>
      </c>
      <c r="BL270" s="17" t="s">
        <v>262</v>
      </c>
      <c r="BM270" s="229" t="s">
        <v>2811</v>
      </c>
    </row>
    <row r="271" s="2" customFormat="1" ht="24.15" customHeight="1">
      <c r="A271" s="38"/>
      <c r="B271" s="39"/>
      <c r="C271" s="269" t="s">
        <v>399</v>
      </c>
      <c r="D271" s="269" t="s">
        <v>193</v>
      </c>
      <c r="E271" s="270" t="s">
        <v>2435</v>
      </c>
      <c r="F271" s="271" t="s">
        <v>2812</v>
      </c>
      <c r="G271" s="272" t="s">
        <v>1991</v>
      </c>
      <c r="H271" s="273">
        <v>2</v>
      </c>
      <c r="I271" s="274"/>
      <c r="J271" s="275">
        <f>ROUND(I271*H271,2)</f>
        <v>0</v>
      </c>
      <c r="K271" s="271" t="s">
        <v>1</v>
      </c>
      <c r="L271" s="276"/>
      <c r="M271" s="277" t="s">
        <v>1</v>
      </c>
      <c r="N271" s="278" t="s">
        <v>41</v>
      </c>
      <c r="O271" s="91"/>
      <c r="P271" s="227">
        <f>O271*H271</f>
        <v>0</v>
      </c>
      <c r="Q271" s="227">
        <v>0</v>
      </c>
      <c r="R271" s="227">
        <f>Q271*H271</f>
        <v>0</v>
      </c>
      <c r="S271" s="227">
        <v>0</v>
      </c>
      <c r="T271" s="228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9" t="s">
        <v>380</v>
      </c>
      <c r="AT271" s="229" t="s">
        <v>193</v>
      </c>
      <c r="AU271" s="229" t="s">
        <v>86</v>
      </c>
      <c r="AY271" s="17" t="s">
        <v>144</v>
      </c>
      <c r="BE271" s="230">
        <f>IF(N271="základní",J271,0)</f>
        <v>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17" t="s">
        <v>84</v>
      </c>
      <c r="BK271" s="230">
        <f>ROUND(I271*H271,2)</f>
        <v>0</v>
      </c>
      <c r="BL271" s="17" t="s">
        <v>262</v>
      </c>
      <c r="BM271" s="229" t="s">
        <v>2813</v>
      </c>
    </row>
    <row r="272" s="2" customFormat="1" ht="33" customHeight="1">
      <c r="A272" s="38"/>
      <c r="B272" s="39"/>
      <c r="C272" s="269" t="s">
        <v>416</v>
      </c>
      <c r="D272" s="269" t="s">
        <v>193</v>
      </c>
      <c r="E272" s="270" t="s">
        <v>2814</v>
      </c>
      <c r="F272" s="271" t="s">
        <v>2815</v>
      </c>
      <c r="G272" s="272" t="s">
        <v>1991</v>
      </c>
      <c r="H272" s="273">
        <v>1</v>
      </c>
      <c r="I272" s="274"/>
      <c r="J272" s="275">
        <f>ROUND(I272*H272,2)</f>
        <v>0</v>
      </c>
      <c r="K272" s="271" t="s">
        <v>1</v>
      </c>
      <c r="L272" s="276"/>
      <c r="M272" s="277" t="s">
        <v>1</v>
      </c>
      <c r="N272" s="278" t="s">
        <v>41</v>
      </c>
      <c r="O272" s="91"/>
      <c r="P272" s="227">
        <f>O272*H272</f>
        <v>0</v>
      </c>
      <c r="Q272" s="227">
        <v>0</v>
      </c>
      <c r="R272" s="227">
        <f>Q272*H272</f>
        <v>0</v>
      </c>
      <c r="S272" s="227">
        <v>0</v>
      </c>
      <c r="T272" s="22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9" t="s">
        <v>380</v>
      </c>
      <c r="AT272" s="229" t="s">
        <v>193</v>
      </c>
      <c r="AU272" s="229" t="s">
        <v>86</v>
      </c>
      <c r="AY272" s="17" t="s">
        <v>144</v>
      </c>
      <c r="BE272" s="230">
        <f>IF(N272="základní",J272,0)</f>
        <v>0</v>
      </c>
      <c r="BF272" s="230">
        <f>IF(N272="snížená",J272,0)</f>
        <v>0</v>
      </c>
      <c r="BG272" s="230">
        <f>IF(N272="zákl. přenesená",J272,0)</f>
        <v>0</v>
      </c>
      <c r="BH272" s="230">
        <f>IF(N272="sníž. přenesená",J272,0)</f>
        <v>0</v>
      </c>
      <c r="BI272" s="230">
        <f>IF(N272="nulová",J272,0)</f>
        <v>0</v>
      </c>
      <c r="BJ272" s="17" t="s">
        <v>84</v>
      </c>
      <c r="BK272" s="230">
        <f>ROUND(I272*H272,2)</f>
        <v>0</v>
      </c>
      <c r="BL272" s="17" t="s">
        <v>262</v>
      </c>
      <c r="BM272" s="229" t="s">
        <v>2816</v>
      </c>
    </row>
    <row r="273" s="2" customFormat="1" ht="44.25" customHeight="1">
      <c r="A273" s="38"/>
      <c r="B273" s="39"/>
      <c r="C273" s="269" t="s">
        <v>420</v>
      </c>
      <c r="D273" s="269" t="s">
        <v>193</v>
      </c>
      <c r="E273" s="270" t="s">
        <v>2817</v>
      </c>
      <c r="F273" s="271" t="s">
        <v>2818</v>
      </c>
      <c r="G273" s="272" t="s">
        <v>1991</v>
      </c>
      <c r="H273" s="273">
        <v>2</v>
      </c>
      <c r="I273" s="274"/>
      <c r="J273" s="275">
        <f>ROUND(I273*H273,2)</f>
        <v>0</v>
      </c>
      <c r="K273" s="271" t="s">
        <v>1</v>
      </c>
      <c r="L273" s="276"/>
      <c r="M273" s="277" t="s">
        <v>1</v>
      </c>
      <c r="N273" s="278" t="s">
        <v>41</v>
      </c>
      <c r="O273" s="91"/>
      <c r="P273" s="227">
        <f>O273*H273</f>
        <v>0</v>
      </c>
      <c r="Q273" s="227">
        <v>0</v>
      </c>
      <c r="R273" s="227">
        <f>Q273*H273</f>
        <v>0</v>
      </c>
      <c r="S273" s="227">
        <v>0</v>
      </c>
      <c r="T273" s="228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9" t="s">
        <v>380</v>
      </c>
      <c r="AT273" s="229" t="s">
        <v>193</v>
      </c>
      <c r="AU273" s="229" t="s">
        <v>86</v>
      </c>
      <c r="AY273" s="17" t="s">
        <v>144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17" t="s">
        <v>84</v>
      </c>
      <c r="BK273" s="230">
        <f>ROUND(I273*H273,2)</f>
        <v>0</v>
      </c>
      <c r="BL273" s="17" t="s">
        <v>262</v>
      </c>
      <c r="BM273" s="229" t="s">
        <v>2819</v>
      </c>
    </row>
    <row r="274" s="2" customFormat="1" ht="24.15" customHeight="1">
      <c r="A274" s="38"/>
      <c r="B274" s="39"/>
      <c r="C274" s="269" t="s">
        <v>422</v>
      </c>
      <c r="D274" s="269" t="s">
        <v>193</v>
      </c>
      <c r="E274" s="270" t="s">
        <v>2820</v>
      </c>
      <c r="F274" s="271" t="s">
        <v>2821</v>
      </c>
      <c r="G274" s="272" t="s">
        <v>1991</v>
      </c>
      <c r="H274" s="273">
        <v>1</v>
      </c>
      <c r="I274" s="274"/>
      <c r="J274" s="275">
        <f>ROUND(I274*H274,2)</f>
        <v>0</v>
      </c>
      <c r="K274" s="271" t="s">
        <v>1</v>
      </c>
      <c r="L274" s="276"/>
      <c r="M274" s="277" t="s">
        <v>1</v>
      </c>
      <c r="N274" s="278" t="s">
        <v>41</v>
      </c>
      <c r="O274" s="91"/>
      <c r="P274" s="227">
        <f>O274*H274</f>
        <v>0</v>
      </c>
      <c r="Q274" s="227">
        <v>0</v>
      </c>
      <c r="R274" s="227">
        <f>Q274*H274</f>
        <v>0</v>
      </c>
      <c r="S274" s="227">
        <v>0</v>
      </c>
      <c r="T274" s="228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9" t="s">
        <v>380</v>
      </c>
      <c r="AT274" s="229" t="s">
        <v>193</v>
      </c>
      <c r="AU274" s="229" t="s">
        <v>86</v>
      </c>
      <c r="AY274" s="17" t="s">
        <v>144</v>
      </c>
      <c r="BE274" s="230">
        <f>IF(N274="základní",J274,0)</f>
        <v>0</v>
      </c>
      <c r="BF274" s="230">
        <f>IF(N274="snížená",J274,0)</f>
        <v>0</v>
      </c>
      <c r="BG274" s="230">
        <f>IF(N274="zákl. přenesená",J274,0)</f>
        <v>0</v>
      </c>
      <c r="BH274" s="230">
        <f>IF(N274="sníž. přenesená",J274,0)</f>
        <v>0</v>
      </c>
      <c r="BI274" s="230">
        <f>IF(N274="nulová",J274,0)</f>
        <v>0</v>
      </c>
      <c r="BJ274" s="17" t="s">
        <v>84</v>
      </c>
      <c r="BK274" s="230">
        <f>ROUND(I274*H274,2)</f>
        <v>0</v>
      </c>
      <c r="BL274" s="17" t="s">
        <v>262</v>
      </c>
      <c r="BM274" s="229" t="s">
        <v>2822</v>
      </c>
    </row>
    <row r="275" s="2" customFormat="1" ht="24.15" customHeight="1">
      <c r="A275" s="38"/>
      <c r="B275" s="39"/>
      <c r="C275" s="218" t="s">
        <v>426</v>
      </c>
      <c r="D275" s="218" t="s">
        <v>146</v>
      </c>
      <c r="E275" s="219" t="s">
        <v>2823</v>
      </c>
      <c r="F275" s="220" t="s">
        <v>2824</v>
      </c>
      <c r="G275" s="221" t="s">
        <v>149</v>
      </c>
      <c r="H275" s="222">
        <v>2.5649999999999999</v>
      </c>
      <c r="I275" s="223"/>
      <c r="J275" s="224">
        <f>ROUND(I275*H275,2)</f>
        <v>0</v>
      </c>
      <c r="K275" s="220" t="s">
        <v>150</v>
      </c>
      <c r="L275" s="44"/>
      <c r="M275" s="225" t="s">
        <v>1</v>
      </c>
      <c r="N275" s="226" t="s">
        <v>41</v>
      </c>
      <c r="O275" s="91"/>
      <c r="P275" s="227">
        <f>O275*H275</f>
        <v>0</v>
      </c>
      <c r="Q275" s="227">
        <v>0.00025999999999999998</v>
      </c>
      <c r="R275" s="227">
        <f>Q275*H275</f>
        <v>0.00066689999999999989</v>
      </c>
      <c r="S275" s="227">
        <v>0</v>
      </c>
      <c r="T275" s="228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9" t="s">
        <v>262</v>
      </c>
      <c r="AT275" s="229" t="s">
        <v>146</v>
      </c>
      <c r="AU275" s="229" t="s">
        <v>86</v>
      </c>
      <c r="AY275" s="17" t="s">
        <v>144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17" t="s">
        <v>84</v>
      </c>
      <c r="BK275" s="230">
        <f>ROUND(I275*H275,2)</f>
        <v>0</v>
      </c>
      <c r="BL275" s="17" t="s">
        <v>262</v>
      </c>
      <c r="BM275" s="229" t="s">
        <v>2825</v>
      </c>
    </row>
    <row r="276" s="2" customFormat="1">
      <c r="A276" s="38"/>
      <c r="B276" s="39"/>
      <c r="C276" s="40"/>
      <c r="D276" s="231" t="s">
        <v>153</v>
      </c>
      <c r="E276" s="40"/>
      <c r="F276" s="232" t="s">
        <v>2826</v>
      </c>
      <c r="G276" s="40"/>
      <c r="H276" s="40"/>
      <c r="I276" s="233"/>
      <c r="J276" s="40"/>
      <c r="K276" s="40"/>
      <c r="L276" s="44"/>
      <c r="M276" s="234"/>
      <c r="N276" s="235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153</v>
      </c>
      <c r="AU276" s="17" t="s">
        <v>86</v>
      </c>
    </row>
    <row r="277" s="13" customFormat="1">
      <c r="A277" s="13"/>
      <c r="B277" s="236"/>
      <c r="C277" s="237"/>
      <c r="D277" s="238" t="s">
        <v>155</v>
      </c>
      <c r="E277" s="239" t="s">
        <v>1</v>
      </c>
      <c r="F277" s="240" t="s">
        <v>351</v>
      </c>
      <c r="G277" s="237"/>
      <c r="H277" s="239" t="s">
        <v>1</v>
      </c>
      <c r="I277" s="241"/>
      <c r="J277" s="237"/>
      <c r="K277" s="237"/>
      <c r="L277" s="242"/>
      <c r="M277" s="243"/>
      <c r="N277" s="244"/>
      <c r="O277" s="244"/>
      <c r="P277" s="244"/>
      <c r="Q277" s="244"/>
      <c r="R277" s="244"/>
      <c r="S277" s="244"/>
      <c r="T277" s="24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6" t="s">
        <v>155</v>
      </c>
      <c r="AU277" s="246" t="s">
        <v>86</v>
      </c>
      <c r="AV277" s="13" t="s">
        <v>84</v>
      </c>
      <c r="AW277" s="13" t="s">
        <v>33</v>
      </c>
      <c r="AX277" s="13" t="s">
        <v>76</v>
      </c>
      <c r="AY277" s="246" t="s">
        <v>144</v>
      </c>
    </row>
    <row r="278" s="14" customFormat="1">
      <c r="A278" s="14"/>
      <c r="B278" s="247"/>
      <c r="C278" s="248"/>
      <c r="D278" s="238" t="s">
        <v>155</v>
      </c>
      <c r="E278" s="249" t="s">
        <v>1</v>
      </c>
      <c r="F278" s="250" t="s">
        <v>565</v>
      </c>
      <c r="G278" s="248"/>
      <c r="H278" s="251">
        <v>0.877</v>
      </c>
      <c r="I278" s="252"/>
      <c r="J278" s="248"/>
      <c r="K278" s="248"/>
      <c r="L278" s="253"/>
      <c r="M278" s="254"/>
      <c r="N278" s="255"/>
      <c r="O278" s="255"/>
      <c r="P278" s="255"/>
      <c r="Q278" s="255"/>
      <c r="R278" s="255"/>
      <c r="S278" s="255"/>
      <c r="T278" s="256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7" t="s">
        <v>155</v>
      </c>
      <c r="AU278" s="257" t="s">
        <v>86</v>
      </c>
      <c r="AV278" s="14" t="s">
        <v>86</v>
      </c>
      <c r="AW278" s="14" t="s">
        <v>33</v>
      </c>
      <c r="AX278" s="14" t="s">
        <v>76</v>
      </c>
      <c r="AY278" s="257" t="s">
        <v>144</v>
      </c>
    </row>
    <row r="279" s="14" customFormat="1">
      <c r="A279" s="14"/>
      <c r="B279" s="247"/>
      <c r="C279" s="248"/>
      <c r="D279" s="238" t="s">
        <v>155</v>
      </c>
      <c r="E279" s="249" t="s">
        <v>1</v>
      </c>
      <c r="F279" s="250" t="s">
        <v>2806</v>
      </c>
      <c r="G279" s="248"/>
      <c r="H279" s="251">
        <v>0.56299999999999994</v>
      </c>
      <c r="I279" s="252"/>
      <c r="J279" s="248"/>
      <c r="K279" s="248"/>
      <c r="L279" s="253"/>
      <c r="M279" s="254"/>
      <c r="N279" s="255"/>
      <c r="O279" s="255"/>
      <c r="P279" s="255"/>
      <c r="Q279" s="255"/>
      <c r="R279" s="255"/>
      <c r="S279" s="255"/>
      <c r="T279" s="256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7" t="s">
        <v>155</v>
      </c>
      <c r="AU279" s="257" t="s">
        <v>86</v>
      </c>
      <c r="AV279" s="14" t="s">
        <v>86</v>
      </c>
      <c r="AW279" s="14" t="s">
        <v>33</v>
      </c>
      <c r="AX279" s="14" t="s">
        <v>76</v>
      </c>
      <c r="AY279" s="257" t="s">
        <v>144</v>
      </c>
    </row>
    <row r="280" s="13" customFormat="1">
      <c r="A280" s="13"/>
      <c r="B280" s="236"/>
      <c r="C280" s="237"/>
      <c r="D280" s="238" t="s">
        <v>155</v>
      </c>
      <c r="E280" s="239" t="s">
        <v>1</v>
      </c>
      <c r="F280" s="240" t="s">
        <v>544</v>
      </c>
      <c r="G280" s="237"/>
      <c r="H280" s="239" t="s">
        <v>1</v>
      </c>
      <c r="I280" s="241"/>
      <c r="J280" s="237"/>
      <c r="K280" s="237"/>
      <c r="L280" s="242"/>
      <c r="M280" s="243"/>
      <c r="N280" s="244"/>
      <c r="O280" s="244"/>
      <c r="P280" s="244"/>
      <c r="Q280" s="244"/>
      <c r="R280" s="244"/>
      <c r="S280" s="244"/>
      <c r="T280" s="24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6" t="s">
        <v>155</v>
      </c>
      <c r="AU280" s="246" t="s">
        <v>86</v>
      </c>
      <c r="AV280" s="13" t="s">
        <v>84</v>
      </c>
      <c r="AW280" s="13" t="s">
        <v>33</v>
      </c>
      <c r="AX280" s="13" t="s">
        <v>76</v>
      </c>
      <c r="AY280" s="246" t="s">
        <v>144</v>
      </c>
    </row>
    <row r="281" s="14" customFormat="1">
      <c r="A281" s="14"/>
      <c r="B281" s="247"/>
      <c r="C281" s="248"/>
      <c r="D281" s="238" t="s">
        <v>155</v>
      </c>
      <c r="E281" s="249" t="s">
        <v>1</v>
      </c>
      <c r="F281" s="250" t="s">
        <v>2827</v>
      </c>
      <c r="G281" s="248"/>
      <c r="H281" s="251">
        <v>1.125</v>
      </c>
      <c r="I281" s="252"/>
      <c r="J281" s="248"/>
      <c r="K281" s="248"/>
      <c r="L281" s="253"/>
      <c r="M281" s="254"/>
      <c r="N281" s="255"/>
      <c r="O281" s="255"/>
      <c r="P281" s="255"/>
      <c r="Q281" s="255"/>
      <c r="R281" s="255"/>
      <c r="S281" s="255"/>
      <c r="T281" s="256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7" t="s">
        <v>155</v>
      </c>
      <c r="AU281" s="257" t="s">
        <v>86</v>
      </c>
      <c r="AV281" s="14" t="s">
        <v>86</v>
      </c>
      <c r="AW281" s="14" t="s">
        <v>33</v>
      </c>
      <c r="AX281" s="14" t="s">
        <v>76</v>
      </c>
      <c r="AY281" s="257" t="s">
        <v>144</v>
      </c>
    </row>
    <row r="282" s="15" customFormat="1">
      <c r="A282" s="15"/>
      <c r="B282" s="258"/>
      <c r="C282" s="259"/>
      <c r="D282" s="238" t="s">
        <v>155</v>
      </c>
      <c r="E282" s="260" t="s">
        <v>1</v>
      </c>
      <c r="F282" s="261" t="s">
        <v>160</v>
      </c>
      <c r="G282" s="259"/>
      <c r="H282" s="262">
        <v>2.5649999999999999</v>
      </c>
      <c r="I282" s="263"/>
      <c r="J282" s="259"/>
      <c r="K282" s="259"/>
      <c r="L282" s="264"/>
      <c r="M282" s="265"/>
      <c r="N282" s="266"/>
      <c r="O282" s="266"/>
      <c r="P282" s="266"/>
      <c r="Q282" s="266"/>
      <c r="R282" s="266"/>
      <c r="S282" s="266"/>
      <c r="T282" s="267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8" t="s">
        <v>155</v>
      </c>
      <c r="AU282" s="268" t="s">
        <v>86</v>
      </c>
      <c r="AV282" s="15" t="s">
        <v>151</v>
      </c>
      <c r="AW282" s="15" t="s">
        <v>33</v>
      </c>
      <c r="AX282" s="15" t="s">
        <v>84</v>
      </c>
      <c r="AY282" s="268" t="s">
        <v>144</v>
      </c>
    </row>
    <row r="283" s="2" customFormat="1" ht="24.15" customHeight="1">
      <c r="A283" s="38"/>
      <c r="B283" s="39"/>
      <c r="C283" s="218" t="s">
        <v>430</v>
      </c>
      <c r="D283" s="218" t="s">
        <v>146</v>
      </c>
      <c r="E283" s="219" t="s">
        <v>2828</v>
      </c>
      <c r="F283" s="220" t="s">
        <v>2829</v>
      </c>
      <c r="G283" s="221" t="s">
        <v>149</v>
      </c>
      <c r="H283" s="222">
        <v>6.5999999999999996</v>
      </c>
      <c r="I283" s="223"/>
      <c r="J283" s="224">
        <f>ROUND(I283*H283,2)</f>
        <v>0</v>
      </c>
      <c r="K283" s="220" t="s">
        <v>150</v>
      </c>
      <c r="L283" s="44"/>
      <c r="M283" s="225" t="s">
        <v>1</v>
      </c>
      <c r="N283" s="226" t="s">
        <v>41</v>
      </c>
      <c r="O283" s="91"/>
      <c r="P283" s="227">
        <f>O283*H283</f>
        <v>0</v>
      </c>
      <c r="Q283" s="227">
        <v>0.00025999999999999998</v>
      </c>
      <c r="R283" s="227">
        <f>Q283*H283</f>
        <v>0.0017159999999999999</v>
      </c>
      <c r="S283" s="227">
        <v>0</v>
      </c>
      <c r="T283" s="228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9" t="s">
        <v>262</v>
      </c>
      <c r="AT283" s="229" t="s">
        <v>146</v>
      </c>
      <c r="AU283" s="229" t="s">
        <v>86</v>
      </c>
      <c r="AY283" s="17" t="s">
        <v>144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17" t="s">
        <v>84</v>
      </c>
      <c r="BK283" s="230">
        <f>ROUND(I283*H283,2)</f>
        <v>0</v>
      </c>
      <c r="BL283" s="17" t="s">
        <v>262</v>
      </c>
      <c r="BM283" s="229" t="s">
        <v>2830</v>
      </c>
    </row>
    <row r="284" s="2" customFormat="1">
      <c r="A284" s="38"/>
      <c r="B284" s="39"/>
      <c r="C284" s="40"/>
      <c r="D284" s="231" t="s">
        <v>153</v>
      </c>
      <c r="E284" s="40"/>
      <c r="F284" s="232" t="s">
        <v>2831</v>
      </c>
      <c r="G284" s="40"/>
      <c r="H284" s="40"/>
      <c r="I284" s="233"/>
      <c r="J284" s="40"/>
      <c r="K284" s="40"/>
      <c r="L284" s="44"/>
      <c r="M284" s="234"/>
      <c r="N284" s="235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153</v>
      </c>
      <c r="AU284" s="17" t="s">
        <v>86</v>
      </c>
    </row>
    <row r="285" s="13" customFormat="1">
      <c r="A285" s="13"/>
      <c r="B285" s="236"/>
      <c r="C285" s="237"/>
      <c r="D285" s="238" t="s">
        <v>155</v>
      </c>
      <c r="E285" s="239" t="s">
        <v>1</v>
      </c>
      <c r="F285" s="240" t="s">
        <v>544</v>
      </c>
      <c r="G285" s="237"/>
      <c r="H285" s="239" t="s">
        <v>1</v>
      </c>
      <c r="I285" s="241"/>
      <c r="J285" s="237"/>
      <c r="K285" s="237"/>
      <c r="L285" s="242"/>
      <c r="M285" s="243"/>
      <c r="N285" s="244"/>
      <c r="O285" s="244"/>
      <c r="P285" s="244"/>
      <c r="Q285" s="244"/>
      <c r="R285" s="244"/>
      <c r="S285" s="244"/>
      <c r="T285" s="24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6" t="s">
        <v>155</v>
      </c>
      <c r="AU285" s="246" t="s">
        <v>86</v>
      </c>
      <c r="AV285" s="13" t="s">
        <v>84</v>
      </c>
      <c r="AW285" s="13" t="s">
        <v>33</v>
      </c>
      <c r="AX285" s="13" t="s">
        <v>76</v>
      </c>
      <c r="AY285" s="246" t="s">
        <v>144</v>
      </c>
    </row>
    <row r="286" s="14" customFormat="1">
      <c r="A286" s="14"/>
      <c r="B286" s="247"/>
      <c r="C286" s="248"/>
      <c r="D286" s="238" t="s">
        <v>155</v>
      </c>
      <c r="E286" s="249" t="s">
        <v>1</v>
      </c>
      <c r="F286" s="250" t="s">
        <v>561</v>
      </c>
      <c r="G286" s="248"/>
      <c r="H286" s="251">
        <v>6.5999999999999996</v>
      </c>
      <c r="I286" s="252"/>
      <c r="J286" s="248"/>
      <c r="K286" s="248"/>
      <c r="L286" s="253"/>
      <c r="M286" s="254"/>
      <c r="N286" s="255"/>
      <c r="O286" s="255"/>
      <c r="P286" s="255"/>
      <c r="Q286" s="255"/>
      <c r="R286" s="255"/>
      <c r="S286" s="255"/>
      <c r="T286" s="256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7" t="s">
        <v>155</v>
      </c>
      <c r="AU286" s="257" t="s">
        <v>86</v>
      </c>
      <c r="AV286" s="14" t="s">
        <v>86</v>
      </c>
      <c r="AW286" s="14" t="s">
        <v>33</v>
      </c>
      <c r="AX286" s="14" t="s">
        <v>84</v>
      </c>
      <c r="AY286" s="257" t="s">
        <v>144</v>
      </c>
    </row>
    <row r="287" s="2" customFormat="1" ht="24.15" customHeight="1">
      <c r="A287" s="38"/>
      <c r="B287" s="39"/>
      <c r="C287" s="218" t="s">
        <v>503</v>
      </c>
      <c r="D287" s="218" t="s">
        <v>146</v>
      </c>
      <c r="E287" s="219" t="s">
        <v>1481</v>
      </c>
      <c r="F287" s="220" t="s">
        <v>1482</v>
      </c>
      <c r="G287" s="221" t="s">
        <v>204</v>
      </c>
      <c r="H287" s="222">
        <v>2.2000000000000002</v>
      </c>
      <c r="I287" s="223"/>
      <c r="J287" s="224">
        <f>ROUND(I287*H287,2)</f>
        <v>0</v>
      </c>
      <c r="K287" s="220" t="s">
        <v>150</v>
      </c>
      <c r="L287" s="44"/>
      <c r="M287" s="225" t="s">
        <v>1</v>
      </c>
      <c r="N287" s="226" t="s">
        <v>41</v>
      </c>
      <c r="O287" s="91"/>
      <c r="P287" s="227">
        <f>O287*H287</f>
        <v>0</v>
      </c>
      <c r="Q287" s="227">
        <v>0</v>
      </c>
      <c r="R287" s="227">
        <f>Q287*H287</f>
        <v>0</v>
      </c>
      <c r="S287" s="227">
        <v>0</v>
      </c>
      <c r="T287" s="228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9" t="s">
        <v>262</v>
      </c>
      <c r="AT287" s="229" t="s">
        <v>146</v>
      </c>
      <c r="AU287" s="229" t="s">
        <v>86</v>
      </c>
      <c r="AY287" s="17" t="s">
        <v>144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17" t="s">
        <v>84</v>
      </c>
      <c r="BK287" s="230">
        <f>ROUND(I287*H287,2)</f>
        <v>0</v>
      </c>
      <c r="BL287" s="17" t="s">
        <v>262</v>
      </c>
      <c r="BM287" s="229" t="s">
        <v>2832</v>
      </c>
    </row>
    <row r="288" s="2" customFormat="1">
      <c r="A288" s="38"/>
      <c r="B288" s="39"/>
      <c r="C288" s="40"/>
      <c r="D288" s="231" t="s">
        <v>153</v>
      </c>
      <c r="E288" s="40"/>
      <c r="F288" s="232" t="s">
        <v>1484</v>
      </c>
      <c r="G288" s="40"/>
      <c r="H288" s="40"/>
      <c r="I288" s="233"/>
      <c r="J288" s="40"/>
      <c r="K288" s="40"/>
      <c r="L288" s="44"/>
      <c r="M288" s="234"/>
      <c r="N288" s="235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153</v>
      </c>
      <c r="AU288" s="17" t="s">
        <v>86</v>
      </c>
    </row>
    <row r="289" s="2" customFormat="1" ht="24.15" customHeight="1">
      <c r="A289" s="38"/>
      <c r="B289" s="39"/>
      <c r="C289" s="269" t="s">
        <v>510</v>
      </c>
      <c r="D289" s="269" t="s">
        <v>193</v>
      </c>
      <c r="E289" s="270" t="s">
        <v>2833</v>
      </c>
      <c r="F289" s="271" t="s">
        <v>2834</v>
      </c>
      <c r="G289" s="272" t="s">
        <v>204</v>
      </c>
      <c r="H289" s="273">
        <v>2.2000000000000002</v>
      </c>
      <c r="I289" s="274"/>
      <c r="J289" s="275">
        <f>ROUND(I289*H289,2)</f>
        <v>0</v>
      </c>
      <c r="K289" s="271" t="s">
        <v>150</v>
      </c>
      <c r="L289" s="276"/>
      <c r="M289" s="277" t="s">
        <v>1</v>
      </c>
      <c r="N289" s="278" t="s">
        <v>41</v>
      </c>
      <c r="O289" s="91"/>
      <c r="P289" s="227">
        <f>O289*H289</f>
        <v>0</v>
      </c>
      <c r="Q289" s="227">
        <v>0.0030000000000000001</v>
      </c>
      <c r="R289" s="227">
        <f>Q289*H289</f>
        <v>0.0066000000000000008</v>
      </c>
      <c r="S289" s="227">
        <v>0</v>
      </c>
      <c r="T289" s="228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9" t="s">
        <v>380</v>
      </c>
      <c r="AT289" s="229" t="s">
        <v>193</v>
      </c>
      <c r="AU289" s="229" t="s">
        <v>86</v>
      </c>
      <c r="AY289" s="17" t="s">
        <v>144</v>
      </c>
      <c r="BE289" s="230">
        <f>IF(N289="základní",J289,0)</f>
        <v>0</v>
      </c>
      <c r="BF289" s="230">
        <f>IF(N289="snížená",J289,0)</f>
        <v>0</v>
      </c>
      <c r="BG289" s="230">
        <f>IF(N289="zákl. přenesená",J289,0)</f>
        <v>0</v>
      </c>
      <c r="BH289" s="230">
        <f>IF(N289="sníž. přenesená",J289,0)</f>
        <v>0</v>
      </c>
      <c r="BI289" s="230">
        <f>IF(N289="nulová",J289,0)</f>
        <v>0</v>
      </c>
      <c r="BJ289" s="17" t="s">
        <v>84</v>
      </c>
      <c r="BK289" s="230">
        <f>ROUND(I289*H289,2)</f>
        <v>0</v>
      </c>
      <c r="BL289" s="17" t="s">
        <v>262</v>
      </c>
      <c r="BM289" s="229" t="s">
        <v>2835</v>
      </c>
    </row>
    <row r="290" s="2" customFormat="1" ht="24.15" customHeight="1">
      <c r="A290" s="38"/>
      <c r="B290" s="39"/>
      <c r="C290" s="218" t="s">
        <v>515</v>
      </c>
      <c r="D290" s="218" t="s">
        <v>146</v>
      </c>
      <c r="E290" s="219" t="s">
        <v>1490</v>
      </c>
      <c r="F290" s="220" t="s">
        <v>1491</v>
      </c>
      <c r="G290" s="221" t="s">
        <v>204</v>
      </c>
      <c r="H290" s="222">
        <v>6.3600000000000003</v>
      </c>
      <c r="I290" s="223"/>
      <c r="J290" s="224">
        <f>ROUND(I290*H290,2)</f>
        <v>0</v>
      </c>
      <c r="K290" s="220" t="s">
        <v>150</v>
      </c>
      <c r="L290" s="44"/>
      <c r="M290" s="225" t="s">
        <v>1</v>
      </c>
      <c r="N290" s="226" t="s">
        <v>41</v>
      </c>
      <c r="O290" s="91"/>
      <c r="P290" s="227">
        <f>O290*H290</f>
        <v>0</v>
      </c>
      <c r="Q290" s="227">
        <v>0</v>
      </c>
      <c r="R290" s="227">
        <f>Q290*H290</f>
        <v>0</v>
      </c>
      <c r="S290" s="227">
        <v>0</v>
      </c>
      <c r="T290" s="228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9" t="s">
        <v>262</v>
      </c>
      <c r="AT290" s="229" t="s">
        <v>146</v>
      </c>
      <c r="AU290" s="229" t="s">
        <v>86</v>
      </c>
      <c r="AY290" s="17" t="s">
        <v>144</v>
      </c>
      <c r="BE290" s="230">
        <f>IF(N290="základní",J290,0)</f>
        <v>0</v>
      </c>
      <c r="BF290" s="230">
        <f>IF(N290="snížená",J290,0)</f>
        <v>0</v>
      </c>
      <c r="BG290" s="230">
        <f>IF(N290="zákl. přenesená",J290,0)</f>
        <v>0</v>
      </c>
      <c r="BH290" s="230">
        <f>IF(N290="sníž. přenesená",J290,0)</f>
        <v>0</v>
      </c>
      <c r="BI290" s="230">
        <f>IF(N290="nulová",J290,0)</f>
        <v>0</v>
      </c>
      <c r="BJ290" s="17" t="s">
        <v>84</v>
      </c>
      <c r="BK290" s="230">
        <f>ROUND(I290*H290,2)</f>
        <v>0</v>
      </c>
      <c r="BL290" s="17" t="s">
        <v>262</v>
      </c>
      <c r="BM290" s="229" t="s">
        <v>2836</v>
      </c>
    </row>
    <row r="291" s="2" customFormat="1">
      <c r="A291" s="38"/>
      <c r="B291" s="39"/>
      <c r="C291" s="40"/>
      <c r="D291" s="231" t="s">
        <v>153</v>
      </c>
      <c r="E291" s="40"/>
      <c r="F291" s="232" t="s">
        <v>1493</v>
      </c>
      <c r="G291" s="40"/>
      <c r="H291" s="40"/>
      <c r="I291" s="233"/>
      <c r="J291" s="40"/>
      <c r="K291" s="40"/>
      <c r="L291" s="44"/>
      <c r="M291" s="234"/>
      <c r="N291" s="235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153</v>
      </c>
      <c r="AU291" s="17" t="s">
        <v>86</v>
      </c>
    </row>
    <row r="292" s="13" customFormat="1">
      <c r="A292" s="13"/>
      <c r="B292" s="236"/>
      <c r="C292" s="237"/>
      <c r="D292" s="238" t="s">
        <v>155</v>
      </c>
      <c r="E292" s="239" t="s">
        <v>1</v>
      </c>
      <c r="F292" s="240" t="s">
        <v>351</v>
      </c>
      <c r="G292" s="237"/>
      <c r="H292" s="239" t="s">
        <v>1</v>
      </c>
      <c r="I292" s="241"/>
      <c r="J292" s="237"/>
      <c r="K292" s="237"/>
      <c r="L292" s="242"/>
      <c r="M292" s="243"/>
      <c r="N292" s="244"/>
      <c r="O292" s="244"/>
      <c r="P292" s="244"/>
      <c r="Q292" s="244"/>
      <c r="R292" s="244"/>
      <c r="S292" s="244"/>
      <c r="T292" s="24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6" t="s">
        <v>155</v>
      </c>
      <c r="AU292" s="246" t="s">
        <v>86</v>
      </c>
      <c r="AV292" s="13" t="s">
        <v>84</v>
      </c>
      <c r="AW292" s="13" t="s">
        <v>33</v>
      </c>
      <c r="AX292" s="13" t="s">
        <v>76</v>
      </c>
      <c r="AY292" s="246" t="s">
        <v>144</v>
      </c>
    </row>
    <row r="293" s="14" customFormat="1">
      <c r="A293" s="14"/>
      <c r="B293" s="247"/>
      <c r="C293" s="248"/>
      <c r="D293" s="238" t="s">
        <v>155</v>
      </c>
      <c r="E293" s="249" t="s">
        <v>1</v>
      </c>
      <c r="F293" s="250" t="s">
        <v>1502</v>
      </c>
      <c r="G293" s="248"/>
      <c r="H293" s="251">
        <v>1.21</v>
      </c>
      <c r="I293" s="252"/>
      <c r="J293" s="248"/>
      <c r="K293" s="248"/>
      <c r="L293" s="253"/>
      <c r="M293" s="254"/>
      <c r="N293" s="255"/>
      <c r="O293" s="255"/>
      <c r="P293" s="255"/>
      <c r="Q293" s="255"/>
      <c r="R293" s="255"/>
      <c r="S293" s="255"/>
      <c r="T293" s="256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7" t="s">
        <v>155</v>
      </c>
      <c r="AU293" s="257" t="s">
        <v>86</v>
      </c>
      <c r="AV293" s="14" t="s">
        <v>86</v>
      </c>
      <c r="AW293" s="14" t="s">
        <v>33</v>
      </c>
      <c r="AX293" s="14" t="s">
        <v>76</v>
      </c>
      <c r="AY293" s="257" t="s">
        <v>144</v>
      </c>
    </row>
    <row r="294" s="13" customFormat="1">
      <c r="A294" s="13"/>
      <c r="B294" s="236"/>
      <c r="C294" s="237"/>
      <c r="D294" s="238" t="s">
        <v>155</v>
      </c>
      <c r="E294" s="239" t="s">
        <v>1</v>
      </c>
      <c r="F294" s="240" t="s">
        <v>1503</v>
      </c>
      <c r="G294" s="237"/>
      <c r="H294" s="239" t="s">
        <v>1</v>
      </c>
      <c r="I294" s="241"/>
      <c r="J294" s="237"/>
      <c r="K294" s="237"/>
      <c r="L294" s="242"/>
      <c r="M294" s="243"/>
      <c r="N294" s="244"/>
      <c r="O294" s="244"/>
      <c r="P294" s="244"/>
      <c r="Q294" s="244"/>
      <c r="R294" s="244"/>
      <c r="S294" s="244"/>
      <c r="T294" s="24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6" t="s">
        <v>155</v>
      </c>
      <c r="AU294" s="246" t="s">
        <v>86</v>
      </c>
      <c r="AV294" s="13" t="s">
        <v>84</v>
      </c>
      <c r="AW294" s="13" t="s">
        <v>33</v>
      </c>
      <c r="AX294" s="13" t="s">
        <v>76</v>
      </c>
      <c r="AY294" s="246" t="s">
        <v>144</v>
      </c>
    </row>
    <row r="295" s="14" customFormat="1">
      <c r="A295" s="14"/>
      <c r="B295" s="247"/>
      <c r="C295" s="248"/>
      <c r="D295" s="238" t="s">
        <v>155</v>
      </c>
      <c r="E295" s="249" t="s">
        <v>1</v>
      </c>
      <c r="F295" s="250" t="s">
        <v>1504</v>
      </c>
      <c r="G295" s="248"/>
      <c r="H295" s="251">
        <v>5.1500000000000004</v>
      </c>
      <c r="I295" s="252"/>
      <c r="J295" s="248"/>
      <c r="K295" s="248"/>
      <c r="L295" s="253"/>
      <c r="M295" s="254"/>
      <c r="N295" s="255"/>
      <c r="O295" s="255"/>
      <c r="P295" s="255"/>
      <c r="Q295" s="255"/>
      <c r="R295" s="255"/>
      <c r="S295" s="255"/>
      <c r="T295" s="256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7" t="s">
        <v>155</v>
      </c>
      <c r="AU295" s="257" t="s">
        <v>86</v>
      </c>
      <c r="AV295" s="14" t="s">
        <v>86</v>
      </c>
      <c r="AW295" s="14" t="s">
        <v>33</v>
      </c>
      <c r="AX295" s="14" t="s">
        <v>76</v>
      </c>
      <c r="AY295" s="257" t="s">
        <v>144</v>
      </c>
    </row>
    <row r="296" s="15" customFormat="1">
      <c r="A296" s="15"/>
      <c r="B296" s="258"/>
      <c r="C296" s="259"/>
      <c r="D296" s="238" t="s">
        <v>155</v>
      </c>
      <c r="E296" s="260" t="s">
        <v>1</v>
      </c>
      <c r="F296" s="261" t="s">
        <v>160</v>
      </c>
      <c r="G296" s="259"/>
      <c r="H296" s="262">
        <v>6.3600000000000003</v>
      </c>
      <c r="I296" s="263"/>
      <c r="J296" s="259"/>
      <c r="K296" s="259"/>
      <c r="L296" s="264"/>
      <c r="M296" s="265"/>
      <c r="N296" s="266"/>
      <c r="O296" s="266"/>
      <c r="P296" s="266"/>
      <c r="Q296" s="266"/>
      <c r="R296" s="266"/>
      <c r="S296" s="266"/>
      <c r="T296" s="267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68" t="s">
        <v>155</v>
      </c>
      <c r="AU296" s="268" t="s">
        <v>86</v>
      </c>
      <c r="AV296" s="15" t="s">
        <v>151</v>
      </c>
      <c r="AW296" s="15" t="s">
        <v>33</v>
      </c>
      <c r="AX296" s="15" t="s">
        <v>84</v>
      </c>
      <c r="AY296" s="268" t="s">
        <v>144</v>
      </c>
    </row>
    <row r="297" s="2" customFormat="1" ht="24.15" customHeight="1">
      <c r="A297" s="38"/>
      <c r="B297" s="39"/>
      <c r="C297" s="269" t="s">
        <v>521</v>
      </c>
      <c r="D297" s="269" t="s">
        <v>193</v>
      </c>
      <c r="E297" s="270" t="s">
        <v>1497</v>
      </c>
      <c r="F297" s="271" t="s">
        <v>1498</v>
      </c>
      <c r="G297" s="272" t="s">
        <v>204</v>
      </c>
      <c r="H297" s="273">
        <v>6.3600000000000003</v>
      </c>
      <c r="I297" s="274"/>
      <c r="J297" s="275">
        <f>ROUND(I297*H297,2)</f>
        <v>0</v>
      </c>
      <c r="K297" s="271" t="s">
        <v>150</v>
      </c>
      <c r="L297" s="276"/>
      <c r="M297" s="277" t="s">
        <v>1</v>
      </c>
      <c r="N297" s="278" t="s">
        <v>41</v>
      </c>
      <c r="O297" s="91"/>
      <c r="P297" s="227">
        <f>O297*H297</f>
        <v>0</v>
      </c>
      <c r="Q297" s="227">
        <v>0.0070000000000000001</v>
      </c>
      <c r="R297" s="227">
        <f>Q297*H297</f>
        <v>0.044520000000000004</v>
      </c>
      <c r="S297" s="227">
        <v>0</v>
      </c>
      <c r="T297" s="228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9" t="s">
        <v>380</v>
      </c>
      <c r="AT297" s="229" t="s">
        <v>193</v>
      </c>
      <c r="AU297" s="229" t="s">
        <v>86</v>
      </c>
      <c r="AY297" s="17" t="s">
        <v>144</v>
      </c>
      <c r="BE297" s="230">
        <f>IF(N297="základní",J297,0)</f>
        <v>0</v>
      </c>
      <c r="BF297" s="230">
        <f>IF(N297="snížená",J297,0)</f>
        <v>0</v>
      </c>
      <c r="BG297" s="230">
        <f>IF(N297="zákl. přenesená",J297,0)</f>
        <v>0</v>
      </c>
      <c r="BH297" s="230">
        <f>IF(N297="sníž. přenesená",J297,0)</f>
        <v>0</v>
      </c>
      <c r="BI297" s="230">
        <f>IF(N297="nulová",J297,0)</f>
        <v>0</v>
      </c>
      <c r="BJ297" s="17" t="s">
        <v>84</v>
      </c>
      <c r="BK297" s="230">
        <f>ROUND(I297*H297,2)</f>
        <v>0</v>
      </c>
      <c r="BL297" s="17" t="s">
        <v>262</v>
      </c>
      <c r="BM297" s="229" t="s">
        <v>2837</v>
      </c>
    </row>
    <row r="298" s="2" customFormat="1" ht="24.15" customHeight="1">
      <c r="A298" s="38"/>
      <c r="B298" s="39"/>
      <c r="C298" s="218" t="s">
        <v>556</v>
      </c>
      <c r="D298" s="218" t="s">
        <v>146</v>
      </c>
      <c r="E298" s="219" t="s">
        <v>2838</v>
      </c>
      <c r="F298" s="220" t="s">
        <v>2839</v>
      </c>
      <c r="G298" s="221" t="s">
        <v>196</v>
      </c>
      <c r="H298" s="222">
        <v>0.053999999999999999</v>
      </c>
      <c r="I298" s="223"/>
      <c r="J298" s="224">
        <f>ROUND(I298*H298,2)</f>
        <v>0</v>
      </c>
      <c r="K298" s="220" t="s">
        <v>150</v>
      </c>
      <c r="L298" s="44"/>
      <c r="M298" s="225" t="s">
        <v>1</v>
      </c>
      <c r="N298" s="226" t="s">
        <v>41</v>
      </c>
      <c r="O298" s="91"/>
      <c r="P298" s="227">
        <f>O298*H298</f>
        <v>0</v>
      </c>
      <c r="Q298" s="227">
        <v>0</v>
      </c>
      <c r="R298" s="227">
        <f>Q298*H298</f>
        <v>0</v>
      </c>
      <c r="S298" s="227">
        <v>0</v>
      </c>
      <c r="T298" s="228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9" t="s">
        <v>262</v>
      </c>
      <c r="AT298" s="229" t="s">
        <v>146</v>
      </c>
      <c r="AU298" s="229" t="s">
        <v>86</v>
      </c>
      <c r="AY298" s="17" t="s">
        <v>144</v>
      </c>
      <c r="BE298" s="230">
        <f>IF(N298="základní",J298,0)</f>
        <v>0</v>
      </c>
      <c r="BF298" s="230">
        <f>IF(N298="snížená",J298,0)</f>
        <v>0</v>
      </c>
      <c r="BG298" s="230">
        <f>IF(N298="zákl. přenesená",J298,0)</f>
        <v>0</v>
      </c>
      <c r="BH298" s="230">
        <f>IF(N298="sníž. přenesená",J298,0)</f>
        <v>0</v>
      </c>
      <c r="BI298" s="230">
        <f>IF(N298="nulová",J298,0)</f>
        <v>0</v>
      </c>
      <c r="BJ298" s="17" t="s">
        <v>84</v>
      </c>
      <c r="BK298" s="230">
        <f>ROUND(I298*H298,2)</f>
        <v>0</v>
      </c>
      <c r="BL298" s="17" t="s">
        <v>262</v>
      </c>
      <c r="BM298" s="229" t="s">
        <v>2840</v>
      </c>
    </row>
    <row r="299" s="2" customFormat="1">
      <c r="A299" s="38"/>
      <c r="B299" s="39"/>
      <c r="C299" s="40"/>
      <c r="D299" s="231" t="s">
        <v>153</v>
      </c>
      <c r="E299" s="40"/>
      <c r="F299" s="232" t="s">
        <v>2841</v>
      </c>
      <c r="G299" s="40"/>
      <c r="H299" s="40"/>
      <c r="I299" s="233"/>
      <c r="J299" s="40"/>
      <c r="K299" s="40"/>
      <c r="L299" s="44"/>
      <c r="M299" s="234"/>
      <c r="N299" s="235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153</v>
      </c>
      <c r="AU299" s="17" t="s">
        <v>86</v>
      </c>
    </row>
    <row r="300" s="12" customFormat="1" ht="22.8" customHeight="1">
      <c r="A300" s="12"/>
      <c r="B300" s="202"/>
      <c r="C300" s="203"/>
      <c r="D300" s="204" t="s">
        <v>75</v>
      </c>
      <c r="E300" s="216" t="s">
        <v>1511</v>
      </c>
      <c r="F300" s="216" t="s">
        <v>1512</v>
      </c>
      <c r="G300" s="203"/>
      <c r="H300" s="203"/>
      <c r="I300" s="206"/>
      <c r="J300" s="217">
        <f>BK300</f>
        <v>0</v>
      </c>
      <c r="K300" s="203"/>
      <c r="L300" s="208"/>
      <c r="M300" s="209"/>
      <c r="N300" s="210"/>
      <c r="O300" s="210"/>
      <c r="P300" s="211">
        <f>SUM(P301:P308)</f>
        <v>0</v>
      </c>
      <c r="Q300" s="210"/>
      <c r="R300" s="211">
        <f>SUM(R301:R308)</f>
        <v>0.1032</v>
      </c>
      <c r="S300" s="210"/>
      <c r="T300" s="212">
        <f>SUM(T301:T308)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13" t="s">
        <v>86</v>
      </c>
      <c r="AT300" s="214" t="s">
        <v>75</v>
      </c>
      <c r="AU300" s="214" t="s">
        <v>84</v>
      </c>
      <c r="AY300" s="213" t="s">
        <v>144</v>
      </c>
      <c r="BK300" s="215">
        <f>SUM(BK301:BK308)</f>
        <v>0</v>
      </c>
    </row>
    <row r="301" s="2" customFormat="1" ht="24.15" customHeight="1">
      <c r="A301" s="38"/>
      <c r="B301" s="39"/>
      <c r="C301" s="218" t="s">
        <v>436</v>
      </c>
      <c r="D301" s="218" t="s">
        <v>146</v>
      </c>
      <c r="E301" s="219" t="s">
        <v>2842</v>
      </c>
      <c r="F301" s="220" t="s">
        <v>2843</v>
      </c>
      <c r="G301" s="221" t="s">
        <v>637</v>
      </c>
      <c r="H301" s="222">
        <v>1</v>
      </c>
      <c r="I301" s="223"/>
      <c r="J301" s="224">
        <f>ROUND(I301*H301,2)</f>
        <v>0</v>
      </c>
      <c r="K301" s="220" t="s">
        <v>150</v>
      </c>
      <c r="L301" s="44"/>
      <c r="M301" s="225" t="s">
        <v>1</v>
      </c>
      <c r="N301" s="226" t="s">
        <v>41</v>
      </c>
      <c r="O301" s="91"/>
      <c r="P301" s="227">
        <f>O301*H301</f>
        <v>0</v>
      </c>
      <c r="Q301" s="227">
        <v>0</v>
      </c>
      <c r="R301" s="227">
        <f>Q301*H301</f>
        <v>0</v>
      </c>
      <c r="S301" s="227">
        <v>0</v>
      </c>
      <c r="T301" s="228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9" t="s">
        <v>262</v>
      </c>
      <c r="AT301" s="229" t="s">
        <v>146</v>
      </c>
      <c r="AU301" s="229" t="s">
        <v>86</v>
      </c>
      <c r="AY301" s="17" t="s">
        <v>144</v>
      </c>
      <c r="BE301" s="230">
        <f>IF(N301="základní",J301,0)</f>
        <v>0</v>
      </c>
      <c r="BF301" s="230">
        <f>IF(N301="snížená",J301,0)</f>
        <v>0</v>
      </c>
      <c r="BG301" s="230">
        <f>IF(N301="zákl. přenesená",J301,0)</f>
        <v>0</v>
      </c>
      <c r="BH301" s="230">
        <f>IF(N301="sníž. přenesená",J301,0)</f>
        <v>0</v>
      </c>
      <c r="BI301" s="230">
        <f>IF(N301="nulová",J301,0)</f>
        <v>0</v>
      </c>
      <c r="BJ301" s="17" t="s">
        <v>84</v>
      </c>
      <c r="BK301" s="230">
        <f>ROUND(I301*H301,2)</f>
        <v>0</v>
      </c>
      <c r="BL301" s="17" t="s">
        <v>262</v>
      </c>
      <c r="BM301" s="229" t="s">
        <v>2844</v>
      </c>
    </row>
    <row r="302" s="2" customFormat="1">
      <c r="A302" s="38"/>
      <c r="B302" s="39"/>
      <c r="C302" s="40"/>
      <c r="D302" s="231" t="s">
        <v>153</v>
      </c>
      <c r="E302" s="40"/>
      <c r="F302" s="232" t="s">
        <v>2845</v>
      </c>
      <c r="G302" s="40"/>
      <c r="H302" s="40"/>
      <c r="I302" s="233"/>
      <c r="J302" s="40"/>
      <c r="K302" s="40"/>
      <c r="L302" s="44"/>
      <c r="M302" s="234"/>
      <c r="N302" s="235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153</v>
      </c>
      <c r="AU302" s="17" t="s">
        <v>86</v>
      </c>
    </row>
    <row r="303" s="2" customFormat="1" ht="33" customHeight="1">
      <c r="A303" s="38"/>
      <c r="B303" s="39"/>
      <c r="C303" s="269" t="s">
        <v>448</v>
      </c>
      <c r="D303" s="269" t="s">
        <v>193</v>
      </c>
      <c r="E303" s="270" t="s">
        <v>2846</v>
      </c>
      <c r="F303" s="271" t="s">
        <v>2847</v>
      </c>
      <c r="G303" s="272" t="s">
        <v>637</v>
      </c>
      <c r="H303" s="273">
        <v>1</v>
      </c>
      <c r="I303" s="274"/>
      <c r="J303" s="275">
        <f>ROUND(I303*H303,2)</f>
        <v>0</v>
      </c>
      <c r="K303" s="271" t="s">
        <v>150</v>
      </c>
      <c r="L303" s="276"/>
      <c r="M303" s="277" t="s">
        <v>1</v>
      </c>
      <c r="N303" s="278" t="s">
        <v>41</v>
      </c>
      <c r="O303" s="91"/>
      <c r="P303" s="227">
        <f>O303*H303</f>
        <v>0</v>
      </c>
      <c r="Q303" s="227">
        <v>0.091200000000000003</v>
      </c>
      <c r="R303" s="227">
        <f>Q303*H303</f>
        <v>0.091200000000000003</v>
      </c>
      <c r="S303" s="227">
        <v>0</v>
      </c>
      <c r="T303" s="228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9" t="s">
        <v>380</v>
      </c>
      <c r="AT303" s="229" t="s">
        <v>193</v>
      </c>
      <c r="AU303" s="229" t="s">
        <v>86</v>
      </c>
      <c r="AY303" s="17" t="s">
        <v>144</v>
      </c>
      <c r="BE303" s="230">
        <f>IF(N303="základní",J303,0)</f>
        <v>0</v>
      </c>
      <c r="BF303" s="230">
        <f>IF(N303="snížená",J303,0)</f>
        <v>0</v>
      </c>
      <c r="BG303" s="230">
        <f>IF(N303="zákl. přenesená",J303,0)</f>
        <v>0</v>
      </c>
      <c r="BH303" s="230">
        <f>IF(N303="sníž. přenesená",J303,0)</f>
        <v>0</v>
      </c>
      <c r="BI303" s="230">
        <f>IF(N303="nulová",J303,0)</f>
        <v>0</v>
      </c>
      <c r="BJ303" s="17" t="s">
        <v>84</v>
      </c>
      <c r="BK303" s="230">
        <f>ROUND(I303*H303,2)</f>
        <v>0</v>
      </c>
      <c r="BL303" s="17" t="s">
        <v>262</v>
      </c>
      <c r="BM303" s="229" t="s">
        <v>2848</v>
      </c>
    </row>
    <row r="304" s="2" customFormat="1" ht="24.15" customHeight="1">
      <c r="A304" s="38"/>
      <c r="B304" s="39"/>
      <c r="C304" s="218" t="s">
        <v>473</v>
      </c>
      <c r="D304" s="218" t="s">
        <v>146</v>
      </c>
      <c r="E304" s="219" t="s">
        <v>2849</v>
      </c>
      <c r="F304" s="220" t="s">
        <v>2850</v>
      </c>
      <c r="G304" s="221" t="s">
        <v>637</v>
      </c>
      <c r="H304" s="222">
        <v>1</v>
      </c>
      <c r="I304" s="223"/>
      <c r="J304" s="224">
        <f>ROUND(I304*H304,2)</f>
        <v>0</v>
      </c>
      <c r="K304" s="220" t="s">
        <v>150</v>
      </c>
      <c r="L304" s="44"/>
      <c r="M304" s="225" t="s">
        <v>1</v>
      </c>
      <c r="N304" s="226" t="s">
        <v>41</v>
      </c>
      <c r="O304" s="91"/>
      <c r="P304" s="227">
        <f>O304*H304</f>
        <v>0</v>
      </c>
      <c r="Q304" s="227">
        <v>0</v>
      </c>
      <c r="R304" s="227">
        <f>Q304*H304</f>
        <v>0</v>
      </c>
      <c r="S304" s="227">
        <v>0</v>
      </c>
      <c r="T304" s="228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9" t="s">
        <v>262</v>
      </c>
      <c r="AT304" s="229" t="s">
        <v>146</v>
      </c>
      <c r="AU304" s="229" t="s">
        <v>86</v>
      </c>
      <c r="AY304" s="17" t="s">
        <v>144</v>
      </c>
      <c r="BE304" s="230">
        <f>IF(N304="základní",J304,0)</f>
        <v>0</v>
      </c>
      <c r="BF304" s="230">
        <f>IF(N304="snížená",J304,0)</f>
        <v>0</v>
      </c>
      <c r="BG304" s="230">
        <f>IF(N304="zákl. přenesená",J304,0)</f>
        <v>0</v>
      </c>
      <c r="BH304" s="230">
        <f>IF(N304="sníž. přenesená",J304,0)</f>
        <v>0</v>
      </c>
      <c r="BI304" s="230">
        <f>IF(N304="nulová",J304,0)</f>
        <v>0</v>
      </c>
      <c r="BJ304" s="17" t="s">
        <v>84</v>
      </c>
      <c r="BK304" s="230">
        <f>ROUND(I304*H304,2)</f>
        <v>0</v>
      </c>
      <c r="BL304" s="17" t="s">
        <v>262</v>
      </c>
      <c r="BM304" s="229" t="s">
        <v>2851</v>
      </c>
    </row>
    <row r="305" s="2" customFormat="1">
      <c r="A305" s="38"/>
      <c r="B305" s="39"/>
      <c r="C305" s="40"/>
      <c r="D305" s="231" t="s">
        <v>153</v>
      </c>
      <c r="E305" s="40"/>
      <c r="F305" s="232" t="s">
        <v>2852</v>
      </c>
      <c r="G305" s="40"/>
      <c r="H305" s="40"/>
      <c r="I305" s="233"/>
      <c r="J305" s="40"/>
      <c r="K305" s="40"/>
      <c r="L305" s="44"/>
      <c r="M305" s="234"/>
      <c r="N305" s="235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153</v>
      </c>
      <c r="AU305" s="17" t="s">
        <v>86</v>
      </c>
    </row>
    <row r="306" s="2" customFormat="1" ht="24.15" customHeight="1">
      <c r="A306" s="38"/>
      <c r="B306" s="39"/>
      <c r="C306" s="269" t="s">
        <v>479</v>
      </c>
      <c r="D306" s="269" t="s">
        <v>193</v>
      </c>
      <c r="E306" s="270" t="s">
        <v>2853</v>
      </c>
      <c r="F306" s="271" t="s">
        <v>2854</v>
      </c>
      <c r="G306" s="272" t="s">
        <v>637</v>
      </c>
      <c r="H306" s="273">
        <v>1</v>
      </c>
      <c r="I306" s="274"/>
      <c r="J306" s="275">
        <f>ROUND(I306*H306,2)</f>
        <v>0</v>
      </c>
      <c r="K306" s="271" t="s">
        <v>150</v>
      </c>
      <c r="L306" s="276"/>
      <c r="M306" s="277" t="s">
        <v>1</v>
      </c>
      <c r="N306" s="278" t="s">
        <v>41</v>
      </c>
      <c r="O306" s="91"/>
      <c r="P306" s="227">
        <f>O306*H306</f>
        <v>0</v>
      </c>
      <c r="Q306" s="227">
        <v>0.012</v>
      </c>
      <c r="R306" s="227">
        <f>Q306*H306</f>
        <v>0.012</v>
      </c>
      <c r="S306" s="227">
        <v>0</v>
      </c>
      <c r="T306" s="228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9" t="s">
        <v>380</v>
      </c>
      <c r="AT306" s="229" t="s">
        <v>193</v>
      </c>
      <c r="AU306" s="229" t="s">
        <v>86</v>
      </c>
      <c r="AY306" s="17" t="s">
        <v>144</v>
      </c>
      <c r="BE306" s="230">
        <f>IF(N306="základní",J306,0)</f>
        <v>0</v>
      </c>
      <c r="BF306" s="230">
        <f>IF(N306="snížená",J306,0)</f>
        <v>0</v>
      </c>
      <c r="BG306" s="230">
        <f>IF(N306="zákl. přenesená",J306,0)</f>
        <v>0</v>
      </c>
      <c r="BH306" s="230">
        <f>IF(N306="sníž. přenesená",J306,0)</f>
        <v>0</v>
      </c>
      <c r="BI306" s="230">
        <f>IF(N306="nulová",J306,0)</f>
        <v>0</v>
      </c>
      <c r="BJ306" s="17" t="s">
        <v>84</v>
      </c>
      <c r="BK306" s="230">
        <f>ROUND(I306*H306,2)</f>
        <v>0</v>
      </c>
      <c r="BL306" s="17" t="s">
        <v>262</v>
      </c>
      <c r="BM306" s="229" t="s">
        <v>2855</v>
      </c>
    </row>
    <row r="307" s="2" customFormat="1" ht="24.15" customHeight="1">
      <c r="A307" s="38"/>
      <c r="B307" s="39"/>
      <c r="C307" s="218" t="s">
        <v>566</v>
      </c>
      <c r="D307" s="218" t="s">
        <v>146</v>
      </c>
      <c r="E307" s="219" t="s">
        <v>1533</v>
      </c>
      <c r="F307" s="220" t="s">
        <v>1534</v>
      </c>
      <c r="G307" s="221" t="s">
        <v>196</v>
      </c>
      <c r="H307" s="222">
        <v>0.10299999999999999</v>
      </c>
      <c r="I307" s="223"/>
      <c r="J307" s="224">
        <f>ROUND(I307*H307,2)</f>
        <v>0</v>
      </c>
      <c r="K307" s="220" t="s">
        <v>150</v>
      </c>
      <c r="L307" s="44"/>
      <c r="M307" s="225" t="s">
        <v>1</v>
      </c>
      <c r="N307" s="226" t="s">
        <v>41</v>
      </c>
      <c r="O307" s="91"/>
      <c r="P307" s="227">
        <f>O307*H307</f>
        <v>0</v>
      </c>
      <c r="Q307" s="227">
        <v>0</v>
      </c>
      <c r="R307" s="227">
        <f>Q307*H307</f>
        <v>0</v>
      </c>
      <c r="S307" s="227">
        <v>0</v>
      </c>
      <c r="T307" s="228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9" t="s">
        <v>262</v>
      </c>
      <c r="AT307" s="229" t="s">
        <v>146</v>
      </c>
      <c r="AU307" s="229" t="s">
        <v>86</v>
      </c>
      <c r="AY307" s="17" t="s">
        <v>144</v>
      </c>
      <c r="BE307" s="230">
        <f>IF(N307="základní",J307,0)</f>
        <v>0</v>
      </c>
      <c r="BF307" s="230">
        <f>IF(N307="snížená",J307,0)</f>
        <v>0</v>
      </c>
      <c r="BG307" s="230">
        <f>IF(N307="zákl. přenesená",J307,0)</f>
        <v>0</v>
      </c>
      <c r="BH307" s="230">
        <f>IF(N307="sníž. přenesená",J307,0)</f>
        <v>0</v>
      </c>
      <c r="BI307" s="230">
        <f>IF(N307="nulová",J307,0)</f>
        <v>0</v>
      </c>
      <c r="BJ307" s="17" t="s">
        <v>84</v>
      </c>
      <c r="BK307" s="230">
        <f>ROUND(I307*H307,2)</f>
        <v>0</v>
      </c>
      <c r="BL307" s="17" t="s">
        <v>262</v>
      </c>
      <c r="BM307" s="229" t="s">
        <v>2856</v>
      </c>
    </row>
    <row r="308" s="2" customFormat="1">
      <c r="A308" s="38"/>
      <c r="B308" s="39"/>
      <c r="C308" s="40"/>
      <c r="D308" s="231" t="s">
        <v>153</v>
      </c>
      <c r="E308" s="40"/>
      <c r="F308" s="232" t="s">
        <v>1536</v>
      </c>
      <c r="G308" s="40"/>
      <c r="H308" s="40"/>
      <c r="I308" s="233"/>
      <c r="J308" s="40"/>
      <c r="K308" s="40"/>
      <c r="L308" s="44"/>
      <c r="M308" s="279"/>
      <c r="N308" s="280"/>
      <c r="O308" s="281"/>
      <c r="P308" s="281"/>
      <c r="Q308" s="281"/>
      <c r="R308" s="281"/>
      <c r="S308" s="281"/>
      <c r="T308" s="28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153</v>
      </c>
      <c r="AU308" s="17" t="s">
        <v>86</v>
      </c>
    </row>
    <row r="309" s="2" customFormat="1" ht="6.96" customHeight="1">
      <c r="A309" s="38"/>
      <c r="B309" s="66"/>
      <c r="C309" s="67"/>
      <c r="D309" s="67"/>
      <c r="E309" s="67"/>
      <c r="F309" s="67"/>
      <c r="G309" s="67"/>
      <c r="H309" s="67"/>
      <c r="I309" s="67"/>
      <c r="J309" s="67"/>
      <c r="K309" s="67"/>
      <c r="L309" s="44"/>
      <c r="M309" s="38"/>
      <c r="O309" s="38"/>
      <c r="P309" s="38"/>
      <c r="Q309" s="38"/>
      <c r="R309" s="38"/>
      <c r="S309" s="38"/>
      <c r="T309" s="38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</row>
  </sheetData>
  <sheetProtection sheet="1" autoFilter="0" formatColumns="0" formatRows="0" objects="1" scenarios="1" spinCount="100000" saltValue="xJLrEOvDjnqKxhftpP+7TEUX0dcUD4s1oIlOd5ppgZ216NKj9o5Ux2g2fqA6xMQnbzPlOpEYHcZbmCEys8f0Tw==" hashValue="YFhd/wfq63rDUnE3n3qQB9GPTYEut6erA708aof76YkMKEBecviITTattGgW7QC32Hacdaz1CcxjDoX67fCrzg==" algorithmName="SHA-512" password="CC35"/>
  <autoFilter ref="C125:K308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hyperlinks>
    <hyperlink ref="F130" r:id="rId1" display="https://podminky.urs.cz/item/CS_URS_2023_02/621221031"/>
    <hyperlink ref="F154" r:id="rId2" display="https://podminky.urs.cz/item/CS_URS_2023_02/621221041"/>
    <hyperlink ref="F160" r:id="rId3" display="https://podminky.urs.cz/item/CS_URS_2023_02/622142001"/>
    <hyperlink ref="F166" r:id="rId4" display="https://podminky.urs.cz/item/CS_URS_2023_02/622521012"/>
    <hyperlink ref="F168" r:id="rId5" display="https://podminky.urs.cz/item/CS_URS_2023_02/629995101"/>
    <hyperlink ref="F171" r:id="rId6" display="https://podminky.urs.cz/item/CS_URS_2023_02/941311111"/>
    <hyperlink ref="F174" r:id="rId7" display="https://podminky.urs.cz/item/CS_URS_2023_02/941311211"/>
    <hyperlink ref="F177" r:id="rId8" display="https://podminky.urs.cz/item/CS_URS_2023_02/941311811"/>
    <hyperlink ref="F179" r:id="rId9" display="https://podminky.urs.cz/item/CS_URS_2023_02/968082015"/>
    <hyperlink ref="F184" r:id="rId10" display="https://podminky.urs.cz/item/CS_URS_2023_02/968082017"/>
    <hyperlink ref="F189" r:id="rId11" display="https://podminky.urs.cz/item/CS_URS_2023_02/968082032"/>
    <hyperlink ref="F193" r:id="rId12" display="https://podminky.urs.cz/item/CS_URS_2023_02/997013113"/>
    <hyperlink ref="F195" r:id="rId13" display="https://podminky.urs.cz/item/CS_URS_2023_02/997013212"/>
    <hyperlink ref="F197" r:id="rId14" display="https://podminky.urs.cz/item/CS_URS_2023_02/997013501"/>
    <hyperlink ref="F199" r:id="rId15" display="https://podminky.urs.cz/item/CS_URS_2023_02/997013509"/>
    <hyperlink ref="F202" r:id="rId16" display="https://podminky.urs.cz/item/CS_URS_2023_02/997013631"/>
    <hyperlink ref="F205" r:id="rId17" display="https://podminky.urs.cz/item/CS_URS_2023_02/998011002"/>
    <hyperlink ref="F209" r:id="rId18" display="https://podminky.urs.cz/item/CS_URS_2023_02/713111121"/>
    <hyperlink ref="F217" r:id="rId19" display="https://podminky.urs.cz/item/CS_URS_2023_02/713123211"/>
    <hyperlink ref="F222" r:id="rId20" display="https://podminky.urs.cz/item/CS_URS_2023_02/713151111"/>
    <hyperlink ref="F227" r:id="rId21" display="https://podminky.urs.cz/item/CS_URS_2023_02/713151121"/>
    <hyperlink ref="F231" r:id="rId22" display="https://podminky.urs.cz/item/CS_URS_2023_02/998713102"/>
    <hyperlink ref="F234" r:id="rId23" display="https://podminky.urs.cz/item/CS_URS_2023_02/764002841"/>
    <hyperlink ref="F240" r:id="rId24" display="https://podminky.urs.cz/item/CS_URS_2023_02/764002851"/>
    <hyperlink ref="F249" r:id="rId25" display="https://podminky.urs.cz/item/CS_URS_2023_02/764004861"/>
    <hyperlink ref="F255" r:id="rId26" display="https://podminky.urs.cz/item/CS_URS_2023_02/764217603"/>
    <hyperlink ref="F261" r:id="rId27" display="https://podminky.urs.cz/item/CS_URS_2023_02/998764102"/>
    <hyperlink ref="F264" r:id="rId28" display="https://podminky.urs.cz/item/CS_URS_2023_02/766622111"/>
    <hyperlink ref="F276" r:id="rId29" display="https://podminky.urs.cz/item/CS_URS_2023_02/766622115"/>
    <hyperlink ref="F284" r:id="rId30" display="https://podminky.urs.cz/item/CS_URS_2023_02/766622116"/>
    <hyperlink ref="F288" r:id="rId31" display="https://podminky.urs.cz/item/CS_URS_2023_02/766694116"/>
    <hyperlink ref="F291" r:id="rId32" display="https://podminky.urs.cz/item/CS_URS_2023_02/766694126"/>
    <hyperlink ref="F299" r:id="rId33" display="https://podminky.urs.cz/item/CS_URS_2023_02/998766102"/>
    <hyperlink ref="F302" r:id="rId34" display="https://podminky.urs.cz/item/CS_URS_2023_02/767651112"/>
    <hyperlink ref="F305" r:id="rId35" display="https://podminky.urs.cz/item/CS_URS_2023_02/767651126"/>
    <hyperlink ref="F308" r:id="rId36" display="https://podminky.urs.cz/item/CS_URS_2023_02/9987671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 Pokorný</dc:creator>
  <cp:lastModifiedBy>Michal Pokorný</cp:lastModifiedBy>
  <dcterms:created xsi:type="dcterms:W3CDTF">2024-04-15T09:07:53Z</dcterms:created>
  <dcterms:modified xsi:type="dcterms:W3CDTF">2024-04-15T09:08:05Z</dcterms:modified>
</cp:coreProperties>
</file>